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815" activeTab="1"/>
  </bookViews>
  <sheets>
    <sheet name="Dane" sheetId="1" r:id="rId1"/>
    <sheet name="GFOŚiGW" sheetId="2" r:id="rId2"/>
    <sheet name="ZB-MZK" sheetId="3" r:id="rId3"/>
    <sheet name="Dotacje" sheetId="4" r:id="rId4"/>
    <sheet name="Załacznik Nr4" sheetId="5" r:id="rId5"/>
    <sheet name="zrównoważ." sheetId="6" r:id="rId6"/>
    <sheet name="Załącznik Nr 1" sheetId="7" r:id="rId7"/>
    <sheet name="Załacznik Nr 2" sheetId="8" r:id="rId8"/>
    <sheet name="Załącznik Nr3 " sheetId="9" r:id="rId9"/>
  </sheets>
  <definedNames/>
  <calcPr fullCalcOnLoad="1"/>
</workbook>
</file>

<file path=xl/sharedStrings.xml><?xml version="1.0" encoding="utf-8"?>
<sst xmlns="http://schemas.openxmlformats.org/spreadsheetml/2006/main" count="342" uniqueCount="202">
  <si>
    <t>Załącznik Nr 1</t>
  </si>
  <si>
    <t>Klasyfikacja budżetowa</t>
  </si>
  <si>
    <t>Wyszczególnienie</t>
  </si>
  <si>
    <t>Dział</t>
  </si>
  <si>
    <t>DOCHODY OGÓŁEM</t>
  </si>
  <si>
    <t>Załącznik Nr 2</t>
  </si>
  <si>
    <t>WYDATKI OGÓŁEM</t>
  </si>
  <si>
    <t>§</t>
  </si>
  <si>
    <t>Rozdział</t>
  </si>
  <si>
    <t>zmniejszenia</t>
  </si>
  <si>
    <t>zwiększenia</t>
  </si>
  <si>
    <t>kod</t>
  </si>
  <si>
    <t>B</t>
  </si>
  <si>
    <t>010</t>
  </si>
  <si>
    <t>Załącznik Nr 3</t>
  </si>
  <si>
    <t>Rady Miejskiej w Sulejowie</t>
  </si>
  <si>
    <t>L.p.</t>
  </si>
  <si>
    <t>Kwota</t>
  </si>
  <si>
    <t>Dochody budżetowe (załącznik Nr 1)</t>
  </si>
  <si>
    <t>Razem dochody - środki od podziału</t>
  </si>
  <si>
    <t>Wydatki budżetowe (załącznik Nr 2)</t>
  </si>
  <si>
    <t>niedobór - nadwyżka</t>
  </si>
  <si>
    <t>Załącznik Nr 4</t>
  </si>
  <si>
    <t>z czego - wydatki ulegające zmianie</t>
  </si>
  <si>
    <t>z czego - dochody ulegające zmianie</t>
  </si>
  <si>
    <t>01010</t>
  </si>
  <si>
    <t>Nazwa zadania</t>
  </si>
  <si>
    <t>Rok rozpoczęcia</t>
  </si>
  <si>
    <t>Nazwa wykonawcy robót</t>
  </si>
  <si>
    <t>Rozdz.</t>
  </si>
  <si>
    <t>Termin zakończenia</t>
  </si>
  <si>
    <t>OGÓŁEM - A + B</t>
  </si>
  <si>
    <t>A</t>
  </si>
  <si>
    <t>Razem - wydatki na zadania inwestycyjne jednoroczne</t>
  </si>
  <si>
    <t>Razem - wydatki na zadania inwestycyjne wieloletnie</t>
  </si>
  <si>
    <t>2003 - 2004</t>
  </si>
  <si>
    <t>2002 - 2004</t>
  </si>
  <si>
    <t>Firma ARBUD Piotrków Tryb.</t>
  </si>
  <si>
    <t>Spłaty rat pożyczek</t>
  </si>
  <si>
    <t>na 2004 rok</t>
  </si>
  <si>
    <t>Aktualny plan na 2004 rok</t>
  </si>
  <si>
    <t>Plan nakładów na inwestycje w 2004 roku</t>
  </si>
  <si>
    <t>Wielkość nakładów zrealizowanych do 2003 roku</t>
  </si>
  <si>
    <t>Nakłady planowane na lata 2004-2008</t>
  </si>
  <si>
    <t>Dotacje z budżetu gminy w 2004 roku</t>
  </si>
  <si>
    <t>Limit dotacji na lata 2005-2008</t>
  </si>
  <si>
    <t>MZK Sulejów</t>
  </si>
  <si>
    <t>Budowa wodociągu we wsi Łazy Dąbrowa</t>
  </si>
  <si>
    <t>Budowa wodociągu we wsi Włodzimierzów ulica Polanka</t>
  </si>
  <si>
    <t>Ostatni etap modernizacji ulicy Rolniczej w Przygłowie</t>
  </si>
  <si>
    <t>RDP Piotrków Trybunalski</t>
  </si>
  <si>
    <t>Przebudowa ulicy Krawieckiej w Uszczynie</t>
  </si>
  <si>
    <t>Przebudowa drogi gminnej we wsi Podlubień</t>
  </si>
  <si>
    <t>Uzupełnienie stanowisk komputerowych w Urzędzie Miejskim w Sulejowie</t>
  </si>
  <si>
    <t>Rozbudowa Szkoły Podstawowej i Gimnazjum w Przygłowie</t>
  </si>
  <si>
    <t>Budowa kanalizacji sanitarnej w ulicy Grunwaldzkiej na osiedlu Podklasztorze w Sulejowie</t>
  </si>
  <si>
    <t>Modernizacja targowiska miejskiego w Sulejowie</t>
  </si>
  <si>
    <t>Budowa sieci wodociągowej w Sulejowie w ulicy Podkurnędz</t>
  </si>
  <si>
    <t>Budowa sieci wodociągowej w Sulejowie w ulicy Polnej</t>
  </si>
  <si>
    <t xml:space="preserve">Modernizacja oczyszczalni i przepompowni </t>
  </si>
  <si>
    <t xml:space="preserve">Przebudowa drogi Witów - Kałek - położenie nawierzchni bitumicznej </t>
  </si>
  <si>
    <t>2004 - 2005</t>
  </si>
  <si>
    <t>Odwodnienie ulicy Topolowej w Przygłowie</t>
  </si>
  <si>
    <t>Przebudowa ulicy Rolniczej w Uszczynie</t>
  </si>
  <si>
    <t>Przebudowa drogi gminnej w Witowie Wsi</t>
  </si>
  <si>
    <t>Przebudowa drogi gminnej w Zalesicach Wsi</t>
  </si>
  <si>
    <t>Przebudowa ulicy Energetycznej we Włodzimierzowie</t>
  </si>
  <si>
    <t>2004 - 2008</t>
  </si>
  <si>
    <t>0840</t>
  </si>
  <si>
    <t xml:space="preserve">Plan po zmianach </t>
  </si>
  <si>
    <t>Plan po zmianach</t>
  </si>
  <si>
    <t>Budowa Centrum Sportowo - Rekreacyjnego w Sulejowie ul. Szkolna 2</t>
  </si>
  <si>
    <t>Zakup kserokopiarki dla Szkoły Podstawowej w Witowie</t>
  </si>
  <si>
    <t>Załącznik Nr 6</t>
  </si>
  <si>
    <t xml:space="preserve">Plan przychodów i wydatków </t>
  </si>
  <si>
    <t>zakładu budżetowego</t>
  </si>
  <si>
    <t>Przychody</t>
  </si>
  <si>
    <t>Gospodarka Komunalna i Ochrona Środowiska</t>
  </si>
  <si>
    <t>Zakłady Gospodarki Komunalnej</t>
  </si>
  <si>
    <t>stan środków pieniężnych na początek okresu</t>
  </si>
  <si>
    <t xml:space="preserve">Ogółem </t>
  </si>
  <si>
    <t>Wydatki</t>
  </si>
  <si>
    <t>stan środków pieniężnych na koniec okresu</t>
  </si>
  <si>
    <t>Ogółem</t>
  </si>
  <si>
    <t>Plan finansowy</t>
  </si>
  <si>
    <t>Miejskiego Zakładu Komunalnego w Sulejowie</t>
  </si>
  <si>
    <t>0830</t>
  </si>
  <si>
    <t>wpływy z usług</t>
  </si>
  <si>
    <t>wpływy ze sprzedaży wyrobów i składników majątkowych</t>
  </si>
  <si>
    <t>0920</t>
  </si>
  <si>
    <t>pozostałe odsetki</t>
  </si>
  <si>
    <t>inne zwiększenia</t>
  </si>
  <si>
    <t>stan środków pieniężnych na początek okresu.</t>
  </si>
  <si>
    <t xml:space="preserve">nagrody i wydatki osobowe nie zaliczane do wynagrodzeń 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</si>
  <si>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</si>
  <si>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</si>
  <si>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</si>
  <si>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</si>
  <si>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</si>
  <si>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</si>
  <si>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</si>
  <si>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pozostałych usług</t>
  </si>
  <si>
    <t>podróże służbowe krajowe</t>
  </si>
  <si>
    <t>różne opłaty i składki</t>
  </si>
  <si>
    <t>odpisy na zakładowy fundusz świadczeń socjalnych</t>
  </si>
  <si>
    <t>podatek od nieruchomości</t>
  </si>
  <si>
    <t xml:space="preserve">pozostałe podatki na rzecz budżetu </t>
  </si>
  <si>
    <t>wydatki na zakupy inwestycyjne zakładów budżetowych</t>
  </si>
  <si>
    <t>Plan dotacji budżetu oraz wpłat</t>
  </si>
  <si>
    <t xml:space="preserve">do budżetu gminnych jednostek organizacyjnych </t>
  </si>
  <si>
    <t>Kwota dotacji</t>
  </si>
  <si>
    <t>Wpłaty do budżetu</t>
  </si>
  <si>
    <t>środków obrotowych</t>
  </si>
  <si>
    <t>z zysku</t>
  </si>
  <si>
    <t>1.</t>
  </si>
  <si>
    <t>Miejski Zakład Komunalny    zakład budżetowy</t>
  </si>
  <si>
    <t>dotacja przedmiotowa z budżetu</t>
  </si>
  <si>
    <t>Zrównoważenie budżetu gminy na 2004 rok</t>
  </si>
  <si>
    <t>Dochody budżetu gminy na 2004 rok</t>
  </si>
  <si>
    <t>Wydatki budżetu gminy na 2004 rok</t>
  </si>
  <si>
    <r>
      <t xml:space="preserve">Nazwa jednostki      </t>
    </r>
    <r>
      <rPr>
        <sz val="10"/>
        <rFont val="Arial"/>
        <family val="2"/>
      </rPr>
      <t>(forma organizacyjna)</t>
    </r>
  </si>
  <si>
    <t>Budowa wodociągu we wsi Barkowice w ulicach Jaśminowa, Cyprysowa i Malinowa</t>
  </si>
  <si>
    <t>Budowa przystanku krańcowego dla Minibusów na osiedlu Podklasztorze w Sulejowie</t>
  </si>
  <si>
    <t>Przebudowa ulicy Jagiellończyka i Romańskiej w Sulejowie</t>
  </si>
  <si>
    <t>Gminny Fundusz Ochrony</t>
  </si>
  <si>
    <t>Środowiska i Gospodarki Wodnej</t>
  </si>
  <si>
    <t>Fundusz Ochrony Środowiska i Gospodarki Wodnej</t>
  </si>
  <si>
    <t>0970</t>
  </si>
  <si>
    <t>wpływy z różnych opłat</t>
  </si>
  <si>
    <t>wydatki inwestycyjne funduszy celowych</t>
  </si>
  <si>
    <t>wydatki na zakupy inwestycyjne funduszy celowych</t>
  </si>
  <si>
    <t>Nakładka asfaltowa na drodze gminnej Witów - Kłudzice</t>
  </si>
  <si>
    <t xml:space="preserve">Zakup oprogramowania do zasiłków rodzinnych i komputerów dla MOPS-u </t>
  </si>
  <si>
    <t>Nakładka asfaltowa na drodze gminnej Przygłów - Barkowice Mokre</t>
  </si>
  <si>
    <t>środkami od ludności</t>
  </si>
  <si>
    <t>pożyczką z WFOŚiGW</t>
  </si>
  <si>
    <t>dotacje z budżetu gminy w 2004 roku pokryte są:</t>
  </si>
  <si>
    <t>Pożyczki z WFOŚiGW w Łodzi</t>
  </si>
  <si>
    <t>Nadwyżka z ubiegłego roku</t>
  </si>
  <si>
    <t>Wolne środki</t>
  </si>
  <si>
    <t>Karosacja samochodu bojowego dla OSP w Przygłowie</t>
  </si>
  <si>
    <t xml:space="preserve">dochodami własnymi </t>
  </si>
  <si>
    <t>Budowa zasilania energetycznego działek inwestycyjnych w Sulejowie przy ulicy Grunwadzkiej</t>
  </si>
  <si>
    <t xml:space="preserve">Kredyty </t>
  </si>
  <si>
    <t>kolumna  10=8-11-12-13</t>
  </si>
  <si>
    <t>podatek VAT</t>
  </si>
  <si>
    <t>Zakup kosiarki spalinowej dla Gimnazjum w Sulejowie</t>
  </si>
  <si>
    <t xml:space="preserve">Zakup kosiarki spalinowej do oczyszczania miasta i gminy </t>
  </si>
  <si>
    <t>Budowa boiska przy rozbudowanej Szkole Podstawowej i Gimnazjum w Przygłowie</t>
  </si>
  <si>
    <t>Wyposażenie do rozbudowanej Szkoły Podstawowej i Gimnazjum w Przygłowie</t>
  </si>
  <si>
    <t>Budowa kanalizacji deszczowej w ulicy Koneckiej, Taraszczyńskiej i Rynku w Sulejowie</t>
  </si>
  <si>
    <t xml:space="preserve">innymi środkami </t>
  </si>
  <si>
    <t>Przebudowa części ulicy Przedszkolnej od ulicy Lipowej wraz z ulicą Krzywą i częścią ulicy Kasztanowej  w Poniatowie</t>
  </si>
  <si>
    <t>z dnia 30 września 2004 roku</t>
  </si>
  <si>
    <t>0340</t>
  </si>
  <si>
    <t>0360</t>
  </si>
  <si>
    <t>0690</t>
  </si>
  <si>
    <t>0470</t>
  </si>
  <si>
    <t xml:space="preserve">Transport i łączność - drogi publiczne powiatowe - wydatki na pomoc finansową udzielaną między jednostkami samorządu terytorialnego na dofinansowanie własnych zadań inwestycyjnych </t>
  </si>
  <si>
    <t>Gospodarka mieszkaniowa - gospodarka gruntami i nieruchomościami - zakup pozostałych usług</t>
  </si>
  <si>
    <t>Administracja publiczna - Rada Miejska - zakup pozostałych usług</t>
  </si>
  <si>
    <t>Bezpieczeństwo publiczne i ochrona przeciwpożarowa - Komendy powiatowe Państwowej Straży Pożarenej - dotacje celowe z budżetu na dofinansowanie zakupów inwestycyjnych innych jednostek sektora finansów publicznych</t>
  </si>
  <si>
    <t>Oświata i wychowanie - szkoły podstawowe - zakup pozostałych usług</t>
  </si>
  <si>
    <t>Oświata i wychowanie - gimnazja - zakup materiałów i wyposażenia</t>
  </si>
  <si>
    <t>Gospodarka komunalna i mieszkaniowa - gospodarka ściekowa i ochrona wód - wydatki inwestycyjne jednostek budżetowych</t>
  </si>
  <si>
    <t>Inne dochody należne gminie - wpływy za zarząd, użytkowanie i użytkowanie wieczyste nieruchomości  - za wieczyste użytkowanie nieruchomości</t>
  </si>
  <si>
    <t>Dochody z majątku gminy - wpływy ze sprzedaży wyrobów i składników majątkowych</t>
  </si>
  <si>
    <t>Wpływy z podatków - podatek od środków transportowych</t>
  </si>
  <si>
    <t>Wpływy z podatków - podatek od spadków i darowizn</t>
  </si>
  <si>
    <t>Dochody uzyskiwane przez jednostki budżetowe gminy - wpływy z różnych opłat</t>
  </si>
  <si>
    <t>Dochody uzyskiwane przez jednostki budżetowe gminy - wpływy z usług - przedszkola (czesne)</t>
  </si>
  <si>
    <t>Gospodarka komunalna i ochrona środowiska - oczyszczanie miast i wsi - zakup pozostałych usług</t>
  </si>
  <si>
    <t>Gospodarka komunalna i ochrona środowiska - oczyszczanie miast i wsi - zakup materiałów i wyposażenia</t>
  </si>
  <si>
    <t>ZPRI "EKO" Piotrków Tryb.</t>
  </si>
  <si>
    <t>Kultura fizyczna i sport - pozostała działalność - zakup materiałów i wyposażenia</t>
  </si>
  <si>
    <t>Kultura fizyczna i sport - pozostała działalność - zakup pozostałych usług</t>
  </si>
  <si>
    <t>Gospodarka mieszkaniowa - gospodarka gruntami i nieruchomościami - różne opłaty i składki</t>
  </si>
  <si>
    <t>Administracja publiczna - Urząd Miejski - zakup pozostałych usług</t>
  </si>
  <si>
    <t>Odsetki od należności stanowiących dochód gminy - pozostałe odsetki</t>
  </si>
  <si>
    <t>Dotacje celowe otrzymane z budżetu państwa - kontrakt wojewódzki - dokończenie budowy i wyposażenie szkoły podstawowej i gimnazjum</t>
  </si>
  <si>
    <t>Załącznik Nr 5</t>
  </si>
  <si>
    <t>Oświata i wychowanie - szkoły podstawowe - wydatki inwestycyjne jednostek budżetowych</t>
  </si>
  <si>
    <t>Oświata i wychowanie - szkoły podstawowe - wydatki na zakupy inwestycyjne jednostek budżetowych</t>
  </si>
  <si>
    <t>Oświata i wychowanie - gimnazja - wydatki inwestycyjne jednostek budżetowych</t>
  </si>
  <si>
    <t>Oświata i wychowanie - gimnazja - wydatki na zakupy inwestycyjne jednostek budżetowych</t>
  </si>
  <si>
    <t xml:space="preserve">Rozbudowa Szkoły Podstawowej i Gimnazjum w Przygłowie - środki z Kontraktu Wojewódzkiego </t>
  </si>
  <si>
    <t>Transport i łączność - drogi wewnętrzne - zakup pozostałych usług</t>
  </si>
  <si>
    <t>Oświata i wychowanie - szkoły podstawowe - odpisy na zakładowy fundusz świadczeń socjalnych</t>
  </si>
  <si>
    <t>Oświata i wychowanie - przedszkola - odpisy na zakładowy fundusz świadczeń socjalnych</t>
  </si>
  <si>
    <t>Oświata i wychowanie - gimnazja - odpisy na zakładowy fundusz świadczeń socjalnych</t>
  </si>
  <si>
    <t>Oświata i wychowanie - pozostała działalność - odpisy na zakładowy fundusz świadczeń socjalnych</t>
  </si>
  <si>
    <t>Edukacyjna opieka wychowawcza - pozostała działalność - odpisy na zakładowy fundusz świadczeń socjalnych</t>
  </si>
  <si>
    <t>Edukacyjna opieka wychowawcza - świetlice szkolne - odpisy na zakładowy fundusz świadczeń socjalnych</t>
  </si>
  <si>
    <t>Bezpieczeństwo publiczne i ochrona przeciwpożarowa - ochotnicze straże pożarne - zakup materiałów i wyposażenia</t>
  </si>
  <si>
    <t>0960</t>
  </si>
  <si>
    <t>Kultura i ochrona dziedzictwa narodowego - domy i ośrodki kultury, świetlice i kluby - darowizna (wpłata) na kulturę</t>
  </si>
  <si>
    <t>Kultura i ochrona dziedzictwa narodowego - domy i ośrodki kultury, świetlice i kluby - zakup pozostałych usług</t>
  </si>
  <si>
    <t>Subwencje ogólne z budżetu państwa -część oświatowa subwencji ogólnej dla jednostek samorządu terytorialnego z budżetu państwa</t>
  </si>
  <si>
    <t>Transport i łączność - drogi publiczne gminne - wydatki inwestycyjne jednostek budżetowych</t>
  </si>
  <si>
    <t>Przebudowa części ulic Barbary i Rudnickiego w Sulejowie</t>
  </si>
  <si>
    <t>2004 - 2006</t>
  </si>
  <si>
    <t>do Uchwały Nr XIX/124/2004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</si>
</sst>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8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i/>
      <sz val="22"/>
      <name val="Arial"/>
      <family val="2"/>
    </font>
    <font>
      <sz val="5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22"/>
      <name val="Arial"/>
      <family val="2"/>
    </font>
    <font>
      <sz val="8"/>
      <name val="Arial CE"/>
      <family val="0"/>
    </font>
    <font>
      <i/>
      <sz val="10"/>
      <name val="Arial CE"/>
      <family val="2"/>
    </font>
    <font>
      <i/>
      <sz val="18"/>
      <name val="Arial CE"/>
      <family val="2"/>
    </font>
    <font>
      <i/>
      <sz val="16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2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2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 quotePrefix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center"/>
    </xf>
    <xf numFmtId="3" fontId="1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5" fillId="0" borderId="3" xfId="0" applyFont="1" applyBorder="1" applyAlignment="1">
      <alignment/>
    </xf>
    <xf numFmtId="3" fontId="5" fillId="0" borderId="8" xfId="0" applyNumberFormat="1" applyFont="1" applyBorder="1" applyAlignment="1">
      <alignment/>
    </xf>
    <xf numFmtId="0" fontId="11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1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right" vertical="center" wrapText="1"/>
    </xf>
    <xf numFmtId="0" fontId="11" fillId="0" borderId="15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vertical="center" wrapText="1"/>
    </xf>
    <xf numFmtId="0" fontId="11" fillId="0" borderId="0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 quotePrefix="1">
      <alignment horizontal="center" vertical="center"/>
    </xf>
    <xf numFmtId="0" fontId="26" fillId="0" borderId="1" xfId="0" applyFont="1" applyBorder="1" applyAlignment="1">
      <alignment horizontal="left" vertical="center"/>
    </xf>
    <xf numFmtId="3" fontId="26" fillId="0" borderId="1" xfId="0" applyNumberFormat="1" applyFont="1" applyBorder="1" applyAlignment="1">
      <alignment vertical="center"/>
    </xf>
    <xf numFmtId="3" fontId="27" fillId="0" borderId="17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>
      <alignment horizontal="center" vertical="center"/>
    </xf>
    <xf numFmtId="3" fontId="27" fillId="0" borderId="1" xfId="0" applyNumberFormat="1" applyFont="1" applyBorder="1" applyAlignment="1">
      <alignment wrapText="1"/>
    </xf>
    <xf numFmtId="0" fontId="27" fillId="0" borderId="0" xfId="0" applyNumberFormat="1" applyFont="1" applyBorder="1" applyAlignment="1">
      <alignment horizontal="center" vertical="center"/>
    </xf>
    <xf numFmtId="0" fontId="27" fillId="0" borderId="15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vertical="center"/>
    </xf>
    <xf numFmtId="3" fontId="27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/>
    </xf>
    <xf numFmtId="3" fontId="26" fillId="0" borderId="1" xfId="0" applyNumberFormat="1" applyFont="1" applyBorder="1" applyAlignment="1">
      <alignment/>
    </xf>
    <xf numFmtId="3" fontId="27" fillId="0" borderId="18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 quotePrefix="1">
      <alignment horizontal="center" vertical="center"/>
    </xf>
    <xf numFmtId="0" fontId="27" fillId="0" borderId="1" xfId="0" applyNumberFormat="1" applyFont="1" applyBorder="1" applyAlignment="1" quotePrefix="1">
      <alignment horizontal="center" vertical="center"/>
    </xf>
    <xf numFmtId="3" fontId="0" fillId="0" borderId="1" xfId="0" applyNumberFormat="1" applyFont="1" applyFill="1" applyBorder="1" applyAlignment="1">
      <alignment vertical="center" wrapText="1"/>
    </xf>
    <xf numFmtId="3" fontId="27" fillId="0" borderId="1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0" fontId="28" fillId="0" borderId="0" xfId="0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0" fontId="26" fillId="0" borderId="0" xfId="0" applyFont="1" applyAlignment="1">
      <alignment/>
    </xf>
    <xf numFmtId="3" fontId="26" fillId="0" borderId="0" xfId="0" applyNumberFormat="1" applyFont="1" applyAlignment="1">
      <alignment/>
    </xf>
    <xf numFmtId="3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 wrapText="1"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2" fillId="0" borderId="0" xfId="0" applyNumberFormat="1" applyFont="1" applyAlignment="1">
      <alignment horizontal="center" vertical="center"/>
    </xf>
    <xf numFmtId="0" fontId="0" fillId="0" borderId="0" xfId="0" applyNumberFormat="1" applyAlignment="1" quotePrefix="1">
      <alignment horizontal="center" vertical="center"/>
    </xf>
    <xf numFmtId="0" fontId="30" fillId="0" borderId="1" xfId="0" applyFont="1" applyBorder="1" applyAlignment="1">
      <alignment wrapText="1"/>
    </xf>
    <xf numFmtId="3" fontId="28" fillId="0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 quotePrefix="1">
      <alignment horizontal="center" vertical="center"/>
    </xf>
    <xf numFmtId="3" fontId="30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vertical="center"/>
    </xf>
    <xf numFmtId="0" fontId="28" fillId="0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0" fontId="20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3" fontId="2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23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2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12" fillId="0" borderId="1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/>
    </xf>
    <xf numFmtId="0" fontId="27" fillId="0" borderId="2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3" fontId="11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3" xfId="0" applyNumberFormat="1" applyFont="1" applyFill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"/>
  <sheetViews>
    <sheetView workbookViewId="0" topLeftCell="A1">
      <selection activeCell="B2" sqref="B2"/>
    </sheetView>
  </sheetViews>
  <sheetFormatPr defaultColWidth="9.00390625" defaultRowHeight="12.75"/>
  <sheetData>
    <row r="1" ht="12.75">
      <c r="B1" t="s">
        <v>201</v>
      </c>
    </row>
    <row r="2" ht="12.75">
      <c r="B2" t="s">
        <v>153</v>
      </c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86"/>
  <sheetViews>
    <sheetView tabSelected="1" zoomScale="75" zoomScaleNormal="75" workbookViewId="0" topLeftCell="A1">
      <selection activeCell="I24" sqref="A1:I24"/>
    </sheetView>
  </sheetViews>
  <sheetFormatPr defaultColWidth="9.00390625" defaultRowHeight="12.75"/>
  <cols>
    <col min="1" max="1" width="3.75390625" style="0" customWidth="1"/>
    <col min="2" max="2" width="5.75390625" style="119" customWidth="1"/>
    <col min="3" max="3" width="8.375" style="120" customWidth="1"/>
    <col min="4" max="4" width="7.875" style="120" customWidth="1"/>
    <col min="5" max="5" width="68.25390625" style="0" customWidth="1"/>
    <col min="6" max="8" width="12.75390625" style="0" customWidth="1"/>
    <col min="9" max="9" width="12.75390625" style="1" customWidth="1"/>
    <col min="10" max="10" width="2.375" style="0" customWidth="1"/>
    <col min="11" max="11" width="2.75390625" style="0" customWidth="1"/>
  </cols>
  <sheetData>
    <row r="1" spans="5:9" ht="12.75">
      <c r="E1" s="202" t="s">
        <v>73</v>
      </c>
      <c r="F1" s="202"/>
      <c r="G1" s="202"/>
      <c r="H1" s="202"/>
      <c r="I1" s="203"/>
    </row>
    <row r="2" spans="5:9" ht="12.75">
      <c r="E2" s="202" t="str">
        <f>Dane!B1</f>
        <v>do Uchwały Nr XIX/124/2004</v>
      </c>
      <c r="F2" s="202"/>
      <c r="G2" s="202"/>
      <c r="H2" s="202"/>
      <c r="I2" s="203"/>
    </row>
    <row r="3" spans="5:9" ht="12.75">
      <c r="E3" s="202" t="s">
        <v>15</v>
      </c>
      <c r="F3" s="202"/>
      <c r="G3" s="202"/>
      <c r="H3" s="202"/>
      <c r="I3" s="203"/>
    </row>
    <row r="4" spans="5:9" ht="12.75">
      <c r="E4" s="202" t="str">
        <f>Dane!B2</f>
        <v>z dnia 30 września 2004 roku</v>
      </c>
      <c r="F4" s="202"/>
      <c r="G4" s="202"/>
      <c r="H4" s="202"/>
      <c r="I4" s="203"/>
    </row>
    <row r="5" spans="2:9" ht="23.25">
      <c r="B5" s="198" t="s">
        <v>124</v>
      </c>
      <c r="C5" s="199"/>
      <c r="D5" s="199"/>
      <c r="E5" s="199"/>
      <c r="F5" s="199"/>
      <c r="G5" s="199"/>
      <c r="H5" s="199"/>
      <c r="I5" s="199"/>
    </row>
    <row r="6" spans="2:9" ht="23.25">
      <c r="B6" s="200" t="s">
        <v>125</v>
      </c>
      <c r="C6" s="201"/>
      <c r="D6" s="201"/>
      <c r="E6" s="201"/>
      <c r="F6" s="201"/>
      <c r="G6" s="201"/>
      <c r="H6" s="201"/>
      <c r="I6" s="201"/>
    </row>
    <row r="7" spans="2:9" ht="12.75" customHeight="1">
      <c r="B7" s="193" t="s">
        <v>1</v>
      </c>
      <c r="C7" s="194"/>
      <c r="D7" s="194"/>
      <c r="E7" s="195" t="s">
        <v>76</v>
      </c>
      <c r="F7" s="196" t="s">
        <v>40</v>
      </c>
      <c r="G7" s="196" t="s">
        <v>9</v>
      </c>
      <c r="H7" s="196" t="s">
        <v>10</v>
      </c>
      <c r="I7" s="196" t="s">
        <v>70</v>
      </c>
    </row>
    <row r="8" spans="2:9" ht="12.75" customHeight="1">
      <c r="B8" s="121" t="s">
        <v>3</v>
      </c>
      <c r="C8" s="122" t="s">
        <v>29</v>
      </c>
      <c r="D8" s="122" t="s">
        <v>7</v>
      </c>
      <c r="E8" s="194"/>
      <c r="F8" s="197"/>
      <c r="G8" s="197"/>
      <c r="H8" s="197"/>
      <c r="I8" s="197"/>
    </row>
    <row r="9" spans="2:9" ht="15">
      <c r="B9" s="123">
        <v>900</v>
      </c>
      <c r="C9" s="124"/>
      <c r="D9" s="125"/>
      <c r="E9" s="126" t="s">
        <v>77</v>
      </c>
      <c r="F9" s="127">
        <f aca="true" t="shared" si="0" ref="F9:I10">SUM(F10)</f>
        <v>200000</v>
      </c>
      <c r="G9" s="127">
        <f t="shared" si="0"/>
        <v>0</v>
      </c>
      <c r="H9" s="127">
        <f t="shared" si="0"/>
        <v>0</v>
      </c>
      <c r="I9" s="127">
        <f t="shared" si="0"/>
        <v>200000</v>
      </c>
    </row>
    <row r="10" spans="2:9" ht="15">
      <c r="B10" s="128"/>
      <c r="C10" s="129">
        <v>90011</v>
      </c>
      <c r="D10" s="125"/>
      <c r="E10" s="168" t="s">
        <v>126</v>
      </c>
      <c r="F10" s="130">
        <f t="shared" si="0"/>
        <v>200000</v>
      </c>
      <c r="G10" s="130">
        <f t="shared" si="0"/>
        <v>0</v>
      </c>
      <c r="H10" s="130">
        <f t="shared" si="0"/>
        <v>0</v>
      </c>
      <c r="I10" s="130">
        <f t="shared" si="0"/>
        <v>200000</v>
      </c>
    </row>
    <row r="11" spans="2:9" ht="15">
      <c r="B11" s="128"/>
      <c r="C11" s="131"/>
      <c r="D11" s="132" t="s">
        <v>127</v>
      </c>
      <c r="E11" s="133" t="s">
        <v>128</v>
      </c>
      <c r="F11" s="130">
        <v>200000</v>
      </c>
      <c r="G11" s="130"/>
      <c r="H11" s="130"/>
      <c r="I11" s="130">
        <f>F11-G11+H11</f>
        <v>200000</v>
      </c>
    </row>
    <row r="12" spans="2:9" ht="15">
      <c r="B12" s="128"/>
      <c r="C12" s="131"/>
      <c r="D12" s="131"/>
      <c r="E12" s="134" t="s">
        <v>79</v>
      </c>
      <c r="F12" s="135">
        <v>124825</v>
      </c>
      <c r="G12" s="135"/>
      <c r="H12" s="135"/>
      <c r="I12" s="135">
        <f>F12-G12+H12</f>
        <v>124825</v>
      </c>
    </row>
    <row r="13" spans="2:9" ht="15">
      <c r="B13" s="128"/>
      <c r="C13" s="131"/>
      <c r="D13" s="131"/>
      <c r="E13" s="136" t="s">
        <v>80</v>
      </c>
      <c r="F13" s="137">
        <f>SUM(F9+F12)</f>
        <v>324825</v>
      </c>
      <c r="G13" s="137">
        <f>SUM(G9+G12)</f>
        <v>0</v>
      </c>
      <c r="H13" s="137">
        <f>SUM(H9+H12)</f>
        <v>0</v>
      </c>
      <c r="I13" s="137">
        <f>SUM(I9+I12)</f>
        <v>324825</v>
      </c>
    </row>
    <row r="14" spans="2:9" ht="12.75" customHeight="1">
      <c r="B14" s="193" t="s">
        <v>1</v>
      </c>
      <c r="C14" s="194"/>
      <c r="D14" s="194"/>
      <c r="E14" s="195" t="s">
        <v>81</v>
      </c>
      <c r="F14" s="196" t="s">
        <v>40</v>
      </c>
      <c r="G14" s="196" t="s">
        <v>9</v>
      </c>
      <c r="H14" s="196" t="s">
        <v>10</v>
      </c>
      <c r="I14" s="196" t="s">
        <v>70</v>
      </c>
    </row>
    <row r="15" spans="2:9" ht="12.75" customHeight="1">
      <c r="B15" s="121" t="s">
        <v>3</v>
      </c>
      <c r="C15" s="122" t="s">
        <v>29</v>
      </c>
      <c r="D15" s="122" t="s">
        <v>7</v>
      </c>
      <c r="E15" s="194"/>
      <c r="F15" s="197"/>
      <c r="G15" s="197"/>
      <c r="H15" s="197"/>
      <c r="I15" s="197"/>
    </row>
    <row r="16" spans="2:9" ht="15">
      <c r="B16" s="138">
        <v>900</v>
      </c>
      <c r="C16" s="139"/>
      <c r="D16" s="140"/>
      <c r="E16" s="126" t="s">
        <v>77</v>
      </c>
      <c r="F16" s="127">
        <f>SUM(F17)</f>
        <v>270000</v>
      </c>
      <c r="G16" s="127">
        <f>SUM(G17)</f>
        <v>22000</v>
      </c>
      <c r="H16" s="127">
        <f>SUM(H17)</f>
        <v>22000</v>
      </c>
      <c r="I16" s="127">
        <f>SUM(I17)</f>
        <v>270000</v>
      </c>
    </row>
    <row r="17" spans="2:9" ht="15">
      <c r="B17" s="128"/>
      <c r="C17" s="129">
        <v>90011</v>
      </c>
      <c r="D17" s="125"/>
      <c r="E17" s="168" t="s">
        <v>126</v>
      </c>
      <c r="F17" s="130">
        <f>SUM(F18:F22)</f>
        <v>270000</v>
      </c>
      <c r="G17" s="130">
        <f>SUM(G18:G22)</f>
        <v>22000</v>
      </c>
      <c r="H17" s="130">
        <f>SUM(H18:H22)</f>
        <v>22000</v>
      </c>
      <c r="I17" s="130">
        <f>SUM(I18:I22)</f>
        <v>270000</v>
      </c>
    </row>
    <row r="18" spans="2:9" ht="15">
      <c r="B18" s="128"/>
      <c r="C18" s="131"/>
      <c r="D18" s="141">
        <v>4210</v>
      </c>
      <c r="E18" s="142" t="s">
        <v>98</v>
      </c>
      <c r="F18" s="130">
        <v>42000</v>
      </c>
      <c r="G18" s="130"/>
      <c r="H18" s="130">
        <v>12000</v>
      </c>
      <c r="I18" s="130">
        <f aca="true" t="shared" si="1" ref="I18:I23">F18-G18+H18</f>
        <v>54000</v>
      </c>
    </row>
    <row r="19" spans="2:9" ht="15">
      <c r="B19" s="128"/>
      <c r="C19" s="131"/>
      <c r="D19" s="141">
        <v>4300</v>
      </c>
      <c r="E19" s="142" t="s">
        <v>101</v>
      </c>
      <c r="F19" s="130">
        <v>157000</v>
      </c>
      <c r="G19" s="130">
        <v>22000</v>
      </c>
      <c r="H19" s="130"/>
      <c r="I19" s="130">
        <f t="shared" si="1"/>
        <v>135000</v>
      </c>
    </row>
    <row r="20" spans="2:9" ht="15">
      <c r="B20" s="128"/>
      <c r="C20" s="131"/>
      <c r="D20" s="141">
        <v>4430</v>
      </c>
      <c r="E20" s="118" t="s">
        <v>103</v>
      </c>
      <c r="F20" s="130">
        <v>1000</v>
      </c>
      <c r="G20" s="130"/>
      <c r="H20" s="130"/>
      <c r="I20" s="130">
        <f t="shared" si="1"/>
        <v>1000</v>
      </c>
    </row>
    <row r="21" spans="2:9" ht="15">
      <c r="B21" s="128"/>
      <c r="C21" s="131"/>
      <c r="D21" s="141">
        <v>6110</v>
      </c>
      <c r="E21" s="142" t="s">
        <v>129</v>
      </c>
      <c r="F21" s="130">
        <v>50000</v>
      </c>
      <c r="G21" s="130"/>
      <c r="H21" s="130">
        <v>10000</v>
      </c>
      <c r="I21" s="130">
        <f t="shared" si="1"/>
        <v>60000</v>
      </c>
    </row>
    <row r="22" spans="2:9" ht="15">
      <c r="B22" s="128"/>
      <c r="C22" s="131"/>
      <c r="D22" s="132">
        <v>6120</v>
      </c>
      <c r="E22" s="142" t="s">
        <v>130</v>
      </c>
      <c r="F22" s="143">
        <v>20000</v>
      </c>
      <c r="G22" s="143"/>
      <c r="H22" s="143"/>
      <c r="I22" s="130">
        <f t="shared" si="1"/>
        <v>20000</v>
      </c>
    </row>
    <row r="23" spans="2:9" ht="15">
      <c r="B23" s="128"/>
      <c r="C23" s="131"/>
      <c r="D23" s="131"/>
      <c r="E23" s="134" t="s">
        <v>82</v>
      </c>
      <c r="F23" s="135">
        <v>54825</v>
      </c>
      <c r="G23" s="135"/>
      <c r="H23" s="135"/>
      <c r="I23" s="130">
        <f t="shared" si="1"/>
        <v>54825</v>
      </c>
    </row>
    <row r="24" spans="2:9" ht="15">
      <c r="B24" s="138"/>
      <c r="C24" s="139"/>
      <c r="D24" s="139"/>
      <c r="E24" s="136" t="s">
        <v>83</v>
      </c>
      <c r="F24" s="137">
        <f>SUM(F16+F23)</f>
        <v>324825</v>
      </c>
      <c r="G24" s="137">
        <f>SUM(G16+G23)</f>
        <v>22000</v>
      </c>
      <c r="H24" s="137">
        <f>SUM(H16+H23)</f>
        <v>22000</v>
      </c>
      <c r="I24" s="137">
        <f>SUM(I16+I23)</f>
        <v>324825</v>
      </c>
    </row>
    <row r="26" spans="3:9" ht="12.75">
      <c r="C26" s="144"/>
      <c r="D26" s="145"/>
      <c r="E26" s="146"/>
      <c r="F26" s="146"/>
      <c r="G26" s="146"/>
      <c r="H26" s="146"/>
      <c r="I26" s="147"/>
    </row>
    <row r="27" spans="3:9" ht="12.75">
      <c r="C27" s="144"/>
      <c r="D27" s="145"/>
      <c r="E27" s="146"/>
      <c r="F27" s="146"/>
      <c r="G27" s="146"/>
      <c r="H27" s="146"/>
      <c r="I27" s="147"/>
    </row>
    <row r="28" spans="3:9" ht="12.75">
      <c r="C28" s="144"/>
      <c r="D28" s="145"/>
      <c r="E28" s="146"/>
      <c r="F28" s="146"/>
      <c r="G28" s="146"/>
      <c r="H28" s="146"/>
      <c r="I28" s="147"/>
    </row>
    <row r="29" spans="3:9" ht="12.75">
      <c r="C29" s="144"/>
      <c r="D29" s="144"/>
      <c r="E29" s="146"/>
      <c r="F29" s="146"/>
      <c r="G29" s="146"/>
      <c r="H29" s="146"/>
      <c r="I29" s="147"/>
    </row>
    <row r="30" spans="3:9" ht="12.75">
      <c r="C30" s="144"/>
      <c r="D30" s="144"/>
      <c r="E30" s="148"/>
      <c r="F30" s="148"/>
      <c r="G30" s="148"/>
      <c r="H30" s="148"/>
      <c r="I30" s="149"/>
    </row>
    <row r="31" spans="3:9" ht="15">
      <c r="C31" s="144"/>
      <c r="D31" s="144"/>
      <c r="E31" s="150"/>
      <c r="F31" s="150"/>
      <c r="G31" s="150"/>
      <c r="H31" s="150"/>
      <c r="I31" s="151"/>
    </row>
    <row r="32" spans="3:4" ht="12.75">
      <c r="C32" s="144"/>
      <c r="D32" s="144"/>
    </row>
    <row r="33" spans="2:9" ht="12.75">
      <c r="B33" s="152"/>
      <c r="C33" s="144"/>
      <c r="D33" s="144"/>
      <c r="E33" s="153"/>
      <c r="F33" s="153"/>
      <c r="G33" s="153"/>
      <c r="H33" s="153"/>
      <c r="I33" s="154"/>
    </row>
    <row r="34" spans="2:9" ht="20.25">
      <c r="B34" s="152"/>
      <c r="C34" s="144"/>
      <c r="D34" s="144"/>
      <c r="E34" s="155"/>
      <c r="F34" s="155"/>
      <c r="G34" s="155"/>
      <c r="H34" s="155"/>
      <c r="I34" s="156"/>
    </row>
    <row r="35" spans="3:9" ht="12.75">
      <c r="C35" s="144"/>
      <c r="D35" s="145"/>
      <c r="E35" s="157"/>
      <c r="F35" s="157"/>
      <c r="G35" s="157"/>
      <c r="H35" s="157"/>
      <c r="I35" s="158"/>
    </row>
    <row r="36" spans="3:9" ht="12.75">
      <c r="C36" s="144"/>
      <c r="D36" s="145"/>
      <c r="E36" s="146"/>
      <c r="F36" s="146"/>
      <c r="G36" s="146"/>
      <c r="H36" s="146"/>
      <c r="I36" s="147"/>
    </row>
    <row r="37" spans="3:9" ht="12.75">
      <c r="C37" s="144"/>
      <c r="D37" s="145"/>
      <c r="E37" s="146"/>
      <c r="F37" s="146"/>
      <c r="G37" s="146"/>
      <c r="H37" s="146"/>
      <c r="I37" s="147"/>
    </row>
    <row r="38" spans="3:9" ht="12.75">
      <c r="C38" s="144"/>
      <c r="D38" s="144"/>
      <c r="E38" s="146"/>
      <c r="F38" s="146"/>
      <c r="G38" s="146"/>
      <c r="H38" s="146"/>
      <c r="I38" s="147"/>
    </row>
    <row r="39" spans="3:9" ht="12.75">
      <c r="C39" s="144"/>
      <c r="D39" s="144"/>
      <c r="E39" s="146"/>
      <c r="F39" s="146"/>
      <c r="G39" s="146"/>
      <c r="H39" s="146"/>
      <c r="I39" s="147"/>
    </row>
    <row r="40" spans="3:9" ht="12.75">
      <c r="C40" s="144"/>
      <c r="D40" s="144"/>
      <c r="E40" s="148"/>
      <c r="F40" s="148"/>
      <c r="G40" s="148"/>
      <c r="H40" s="148"/>
      <c r="I40" s="149"/>
    </row>
    <row r="41" spans="3:9" ht="15">
      <c r="C41" s="144"/>
      <c r="D41" s="144"/>
      <c r="E41" s="150"/>
      <c r="F41" s="150"/>
      <c r="G41" s="150"/>
      <c r="H41" s="150"/>
      <c r="I41" s="151"/>
    </row>
    <row r="42" spans="3:4" ht="12.75">
      <c r="C42" s="144"/>
      <c r="D42" s="144"/>
    </row>
    <row r="43" spans="3:9" ht="27.75">
      <c r="C43" s="144"/>
      <c r="D43" s="144"/>
      <c r="E43" s="159"/>
      <c r="F43" s="159"/>
      <c r="G43" s="159"/>
      <c r="H43" s="159"/>
      <c r="I43" s="160"/>
    </row>
    <row r="44" spans="3:4" ht="12.75">
      <c r="C44" s="144"/>
      <c r="D44" s="144"/>
    </row>
    <row r="45" spans="2:9" ht="12.75">
      <c r="B45" s="152"/>
      <c r="C45" s="144"/>
      <c r="D45" s="144"/>
      <c r="E45" s="161"/>
      <c r="F45" s="161"/>
      <c r="G45" s="161"/>
      <c r="H45" s="161"/>
      <c r="I45" s="162"/>
    </row>
    <row r="46" spans="2:9" ht="20.25">
      <c r="B46" s="152"/>
      <c r="C46" s="144"/>
      <c r="D46" s="144"/>
      <c r="E46" s="155"/>
      <c r="F46" s="155"/>
      <c r="G46" s="155"/>
      <c r="H46" s="155"/>
      <c r="I46" s="156"/>
    </row>
    <row r="47" spans="3:9" ht="12.75">
      <c r="C47" s="144"/>
      <c r="D47" s="145"/>
      <c r="E47" s="157"/>
      <c r="F47" s="157"/>
      <c r="G47" s="157"/>
      <c r="H47" s="157"/>
      <c r="I47" s="158"/>
    </row>
    <row r="48" spans="3:9" ht="12.75">
      <c r="C48" s="144"/>
      <c r="D48" s="145"/>
      <c r="E48" s="146"/>
      <c r="F48" s="146"/>
      <c r="G48" s="146"/>
      <c r="H48" s="146"/>
      <c r="I48" s="147"/>
    </row>
    <row r="49" spans="3:9" ht="12.75">
      <c r="C49" s="144"/>
      <c r="D49" s="145"/>
      <c r="E49" s="146"/>
      <c r="F49" s="146"/>
      <c r="G49" s="146"/>
      <c r="H49" s="146"/>
      <c r="I49" s="147"/>
    </row>
    <row r="50" spans="3:9" ht="12.75">
      <c r="C50" s="144"/>
      <c r="D50" s="145"/>
      <c r="E50" s="146"/>
      <c r="F50" s="146"/>
      <c r="G50" s="146"/>
      <c r="H50" s="146"/>
      <c r="I50" s="147"/>
    </row>
    <row r="51" spans="3:9" ht="12.75">
      <c r="C51" s="144"/>
      <c r="D51" s="144"/>
      <c r="E51" s="146"/>
      <c r="F51" s="146"/>
      <c r="G51" s="146"/>
      <c r="H51" s="146"/>
      <c r="I51" s="147"/>
    </row>
    <row r="52" spans="3:9" ht="12.75">
      <c r="C52" s="144"/>
      <c r="D52" s="144"/>
      <c r="E52" s="148"/>
      <c r="F52" s="148"/>
      <c r="G52" s="148"/>
      <c r="H52" s="148"/>
      <c r="I52" s="149"/>
    </row>
    <row r="53" spans="3:9" ht="15">
      <c r="C53" s="144"/>
      <c r="D53" s="144"/>
      <c r="E53" s="150"/>
      <c r="F53" s="150"/>
      <c r="G53" s="150"/>
      <c r="H53" s="150"/>
      <c r="I53" s="151"/>
    </row>
    <row r="54" spans="3:4" ht="12.75">
      <c r="C54" s="144"/>
      <c r="D54" s="144"/>
    </row>
    <row r="55" spans="2:9" ht="12.75">
      <c r="B55" s="152"/>
      <c r="C55" s="144"/>
      <c r="D55" s="144"/>
      <c r="E55" s="153"/>
      <c r="F55" s="153"/>
      <c r="G55" s="153"/>
      <c r="H55" s="153"/>
      <c r="I55" s="154"/>
    </row>
    <row r="56" spans="2:9" ht="20.25">
      <c r="B56" s="152"/>
      <c r="C56" s="144"/>
      <c r="D56" s="144"/>
      <c r="E56" s="155"/>
      <c r="F56" s="155"/>
      <c r="G56" s="155"/>
      <c r="H56" s="155"/>
      <c r="I56" s="156"/>
    </row>
    <row r="57" spans="3:9" ht="12.75">
      <c r="C57" s="144"/>
      <c r="D57" s="145"/>
      <c r="E57" s="157"/>
      <c r="F57" s="157"/>
      <c r="G57" s="157"/>
      <c r="H57" s="157"/>
      <c r="I57" s="158"/>
    </row>
    <row r="58" spans="3:9" ht="12.75">
      <c r="C58" s="144"/>
      <c r="D58" s="145"/>
      <c r="E58" s="146"/>
      <c r="F58" s="146"/>
      <c r="G58" s="146"/>
      <c r="H58" s="146"/>
      <c r="I58" s="147"/>
    </row>
    <row r="59" spans="3:9" ht="12.75">
      <c r="C59" s="144"/>
      <c r="D59" s="145"/>
      <c r="E59" s="146"/>
      <c r="F59" s="146"/>
      <c r="G59" s="146"/>
      <c r="H59" s="146"/>
      <c r="I59" s="147"/>
    </row>
    <row r="60" spans="3:9" ht="12.75">
      <c r="C60" s="144"/>
      <c r="D60" s="144"/>
      <c r="E60" s="146"/>
      <c r="F60" s="146"/>
      <c r="G60" s="146"/>
      <c r="H60" s="146"/>
      <c r="I60" s="147"/>
    </row>
    <row r="61" spans="5:9" ht="12.75">
      <c r="E61" s="146"/>
      <c r="F61" s="146"/>
      <c r="G61" s="146"/>
      <c r="H61" s="146"/>
      <c r="I61" s="147"/>
    </row>
    <row r="62" spans="5:9" ht="12.75">
      <c r="E62" s="148"/>
      <c r="F62" s="148"/>
      <c r="G62" s="148"/>
      <c r="H62" s="148"/>
      <c r="I62" s="149"/>
    </row>
    <row r="63" spans="5:9" ht="15">
      <c r="E63" s="150"/>
      <c r="F63" s="150"/>
      <c r="G63" s="150"/>
      <c r="H63" s="150"/>
      <c r="I63" s="151"/>
    </row>
    <row r="65" spans="5:9" ht="27.75">
      <c r="E65" s="159"/>
      <c r="F65" s="159"/>
      <c r="G65" s="159"/>
      <c r="H65" s="159"/>
      <c r="I65" s="160"/>
    </row>
    <row r="66" spans="3:9" ht="20.25">
      <c r="C66" s="163"/>
      <c r="D66" s="163"/>
      <c r="E66" s="164"/>
      <c r="F66" s="164"/>
      <c r="G66" s="164"/>
      <c r="H66" s="164"/>
      <c r="I66" s="165"/>
    </row>
    <row r="67" spans="3:9" ht="20.25">
      <c r="C67" s="163"/>
      <c r="D67" s="163"/>
      <c r="E67" s="155"/>
      <c r="F67" s="155"/>
      <c r="G67" s="155"/>
      <c r="H67" s="155"/>
      <c r="I67" s="156"/>
    </row>
    <row r="68" spans="2:9" ht="12.75">
      <c r="B68" s="152"/>
      <c r="C68" s="166"/>
      <c r="D68" s="144"/>
      <c r="E68" s="161"/>
      <c r="F68" s="161"/>
      <c r="G68" s="161"/>
      <c r="H68" s="161"/>
      <c r="I68" s="162"/>
    </row>
    <row r="69" spans="2:9" ht="20.25">
      <c r="B69" s="152"/>
      <c r="C69" s="166"/>
      <c r="D69" s="166"/>
      <c r="E69" s="155"/>
      <c r="F69" s="155"/>
      <c r="G69" s="155"/>
      <c r="H69" s="155"/>
      <c r="I69" s="156"/>
    </row>
    <row r="70" spans="4:9" ht="12.75">
      <c r="D70" s="167"/>
      <c r="E70" s="146"/>
      <c r="F70" s="146"/>
      <c r="G70" s="146"/>
      <c r="H70" s="146"/>
      <c r="I70" s="147"/>
    </row>
    <row r="71" spans="4:9" ht="12.75">
      <c r="D71" s="167"/>
      <c r="E71" s="146"/>
      <c r="F71" s="146"/>
      <c r="G71" s="146"/>
      <c r="H71" s="146"/>
      <c r="I71" s="147"/>
    </row>
    <row r="72" spans="4:9" ht="12.75">
      <c r="D72" s="167"/>
      <c r="E72" s="146"/>
      <c r="F72" s="146"/>
      <c r="G72" s="146"/>
      <c r="H72" s="146"/>
      <c r="I72" s="147"/>
    </row>
    <row r="73" spans="4:9" ht="12.75">
      <c r="D73" s="167"/>
      <c r="E73" s="146"/>
      <c r="F73" s="146"/>
      <c r="G73" s="146"/>
      <c r="H73" s="146"/>
      <c r="I73" s="147"/>
    </row>
    <row r="74" spans="5:9" ht="12.75">
      <c r="E74" s="146"/>
      <c r="F74" s="146"/>
      <c r="G74" s="146"/>
      <c r="H74" s="146"/>
      <c r="I74" s="147"/>
    </row>
    <row r="75" spans="5:9" ht="12.75">
      <c r="E75" s="148"/>
      <c r="F75" s="148"/>
      <c r="G75" s="148"/>
      <c r="H75" s="148"/>
      <c r="I75" s="149"/>
    </row>
    <row r="76" spans="5:9" ht="15">
      <c r="E76" s="150"/>
      <c r="F76" s="150"/>
      <c r="G76" s="150"/>
      <c r="H76" s="150"/>
      <c r="I76" s="151"/>
    </row>
    <row r="78" spans="2:9" ht="12.75">
      <c r="B78" s="152"/>
      <c r="C78" s="166"/>
      <c r="D78" s="144"/>
      <c r="E78" s="153"/>
      <c r="F78" s="153"/>
      <c r="G78" s="153"/>
      <c r="H78" s="153"/>
      <c r="I78" s="154"/>
    </row>
    <row r="79" spans="2:9" ht="20.25">
      <c r="B79" s="152"/>
      <c r="C79" s="166"/>
      <c r="D79" s="166"/>
      <c r="E79" s="155"/>
      <c r="F79" s="155"/>
      <c r="G79" s="155"/>
      <c r="H79" s="155"/>
      <c r="I79" s="156"/>
    </row>
    <row r="80" spans="4:9" ht="12.75">
      <c r="D80" s="167"/>
      <c r="E80" s="157"/>
      <c r="F80" s="157"/>
      <c r="G80" s="157"/>
      <c r="H80" s="157"/>
      <c r="I80" s="158"/>
    </row>
    <row r="81" spans="4:9" ht="12.75">
      <c r="D81" s="167"/>
      <c r="E81" s="146"/>
      <c r="F81" s="146"/>
      <c r="G81" s="146"/>
      <c r="H81" s="146"/>
      <c r="I81" s="147"/>
    </row>
    <row r="82" spans="4:9" ht="12.75">
      <c r="D82" s="167"/>
      <c r="E82" s="146"/>
      <c r="F82" s="146"/>
      <c r="G82" s="146"/>
      <c r="H82" s="146"/>
      <c r="I82" s="147"/>
    </row>
    <row r="83" spans="5:9" ht="12.75">
      <c r="E83" s="146"/>
      <c r="F83" s="146"/>
      <c r="G83" s="146"/>
      <c r="H83" s="146"/>
      <c r="I83" s="147"/>
    </row>
    <row r="84" spans="5:9" ht="12.75">
      <c r="E84" s="146"/>
      <c r="F84" s="146"/>
      <c r="G84" s="146"/>
      <c r="H84" s="146"/>
      <c r="I84" s="147"/>
    </row>
    <row r="85" spans="5:9" ht="12.75">
      <c r="E85" s="148"/>
      <c r="F85" s="148"/>
      <c r="G85" s="148"/>
      <c r="H85" s="148"/>
      <c r="I85" s="149"/>
    </row>
    <row r="86" spans="5:9" ht="15">
      <c r="E86" s="150"/>
      <c r="F86" s="150"/>
      <c r="G86" s="150"/>
      <c r="H86" s="150"/>
      <c r="I86" s="151"/>
    </row>
  </sheetData>
  <mergeCells count="18">
    <mergeCell ref="E1:I1"/>
    <mergeCell ref="E2:I2"/>
    <mergeCell ref="E3:I3"/>
    <mergeCell ref="E4:I4"/>
    <mergeCell ref="B5:I5"/>
    <mergeCell ref="B6:I6"/>
    <mergeCell ref="B7:D7"/>
    <mergeCell ref="E7:E8"/>
    <mergeCell ref="I7:I8"/>
    <mergeCell ref="B14:D14"/>
    <mergeCell ref="E14:E15"/>
    <mergeCell ref="I14:I15"/>
    <mergeCell ref="F7:F8"/>
    <mergeCell ref="G7:G8"/>
    <mergeCell ref="H7:H8"/>
    <mergeCell ref="F14:F15"/>
    <mergeCell ref="G14:G15"/>
    <mergeCell ref="H14:H15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I72"/>
  <sheetViews>
    <sheetView zoomScale="75" zoomScaleNormal="75" workbookViewId="0" topLeftCell="A35">
      <selection activeCell="G68" sqref="G68"/>
    </sheetView>
  </sheetViews>
  <sheetFormatPr defaultColWidth="9.00390625" defaultRowHeight="12.75"/>
  <cols>
    <col min="1" max="1" width="3.625" style="2" customWidth="1"/>
    <col min="2" max="2" width="6.00390625" style="106" customWidth="1"/>
    <col min="3" max="3" width="7.625" style="107" customWidth="1"/>
    <col min="4" max="4" width="6.875" style="107" customWidth="1"/>
    <col min="5" max="5" width="53.00390625" style="112" customWidth="1"/>
    <col min="6" max="8" width="16.625" style="112" customWidth="1"/>
    <col min="9" max="9" width="16.625" style="2" customWidth="1"/>
    <col min="10" max="11" width="2.625" style="2" customWidth="1"/>
    <col min="12" max="16384" width="9.125" style="2" customWidth="1"/>
  </cols>
  <sheetData>
    <row r="1" spans="2:9" ht="12.75">
      <c r="B1" s="79"/>
      <c r="C1" s="80"/>
      <c r="D1" s="80"/>
      <c r="E1" s="191" t="s">
        <v>73</v>
      </c>
      <c r="F1" s="191"/>
      <c r="G1" s="191"/>
      <c r="H1" s="191"/>
      <c r="I1" s="192"/>
    </row>
    <row r="2" spans="2:9" ht="12.75">
      <c r="B2" s="79"/>
      <c r="C2" s="80"/>
      <c r="D2" s="80"/>
      <c r="E2" s="191" t="str">
        <f>Dane!B1</f>
        <v>do Uchwały Nr XIX/124/2004</v>
      </c>
      <c r="F2" s="191"/>
      <c r="G2" s="191"/>
      <c r="H2" s="191"/>
      <c r="I2" s="192"/>
    </row>
    <row r="3" spans="2:9" ht="12.75">
      <c r="B3" s="79"/>
      <c r="C3" s="80"/>
      <c r="D3" s="80"/>
      <c r="E3" s="191" t="s">
        <v>15</v>
      </c>
      <c r="F3" s="191"/>
      <c r="G3" s="191"/>
      <c r="H3" s="191"/>
      <c r="I3" s="192"/>
    </row>
    <row r="4" spans="2:9" ht="12.75">
      <c r="B4" s="79"/>
      <c r="C4" s="80"/>
      <c r="D4" s="80"/>
      <c r="E4" s="188" t="str">
        <f>Dane!B2</f>
        <v>z dnia 30 września 2004 roku</v>
      </c>
      <c r="F4" s="188"/>
      <c r="G4" s="188"/>
      <c r="H4" s="188"/>
      <c r="I4" s="192"/>
    </row>
    <row r="5" spans="2:9" ht="23.25">
      <c r="B5" s="79"/>
      <c r="C5" s="80"/>
      <c r="D5" s="209" t="s">
        <v>74</v>
      </c>
      <c r="E5" s="210"/>
      <c r="F5" s="210"/>
      <c r="G5" s="210"/>
      <c r="H5" s="71"/>
      <c r="I5" s="36"/>
    </row>
    <row r="6" spans="2:8" ht="18.75">
      <c r="B6" s="81"/>
      <c r="C6" s="82"/>
      <c r="D6" s="211" t="s">
        <v>75</v>
      </c>
      <c r="E6" s="190"/>
      <c r="F6" s="190"/>
      <c r="G6" s="190"/>
      <c r="H6" s="83"/>
    </row>
    <row r="7" spans="2:9" ht="12.75" customHeight="1">
      <c r="B7" s="204" t="s">
        <v>1</v>
      </c>
      <c r="C7" s="205"/>
      <c r="D7" s="206"/>
      <c r="E7" s="207" t="s">
        <v>76</v>
      </c>
      <c r="F7" s="196" t="s">
        <v>40</v>
      </c>
      <c r="G7" s="196" t="s">
        <v>9</v>
      </c>
      <c r="H7" s="196" t="s">
        <v>10</v>
      </c>
      <c r="I7" s="196" t="s">
        <v>70</v>
      </c>
    </row>
    <row r="8" spans="2:9" ht="12.75" customHeight="1">
      <c r="B8" s="84" t="s">
        <v>3</v>
      </c>
      <c r="C8" s="85" t="s">
        <v>29</v>
      </c>
      <c r="D8" s="85" t="s">
        <v>7</v>
      </c>
      <c r="E8" s="208"/>
      <c r="F8" s="197"/>
      <c r="G8" s="197"/>
      <c r="H8" s="197"/>
      <c r="I8" s="197"/>
    </row>
    <row r="9" spans="2:9" ht="15">
      <c r="B9" s="86">
        <v>900</v>
      </c>
      <c r="C9" s="87"/>
      <c r="D9" s="88"/>
      <c r="E9" s="89" t="s">
        <v>77</v>
      </c>
      <c r="F9" s="90">
        <f>SUM(F10)</f>
        <v>3701570</v>
      </c>
      <c r="G9" s="90">
        <f>SUM(G10)</f>
        <v>0</v>
      </c>
      <c r="H9" s="90">
        <f>SUM(H10)</f>
        <v>0</v>
      </c>
      <c r="I9" s="90">
        <f>SUM(I10)</f>
        <v>3701570</v>
      </c>
    </row>
    <row r="10" spans="2:9" ht="15">
      <c r="B10" s="91"/>
      <c r="C10" s="92">
        <v>90017</v>
      </c>
      <c r="D10" s="88"/>
      <c r="E10" s="93" t="s">
        <v>78</v>
      </c>
      <c r="F10" s="94">
        <v>3701570</v>
      </c>
      <c r="G10" s="94">
        <f>G43</f>
        <v>0</v>
      </c>
      <c r="H10" s="94">
        <f>H43</f>
        <v>0</v>
      </c>
      <c r="I10" s="94">
        <f>F10-G10+H10</f>
        <v>3701570</v>
      </c>
    </row>
    <row r="11" spans="2:9" ht="15">
      <c r="B11" s="91"/>
      <c r="C11" s="95"/>
      <c r="D11" s="95"/>
      <c r="E11" s="96" t="s">
        <v>79</v>
      </c>
      <c r="F11" s="97">
        <v>200000</v>
      </c>
      <c r="G11" s="97"/>
      <c r="H11" s="97"/>
      <c r="I11" s="94">
        <f>F11-G11+H11</f>
        <v>200000</v>
      </c>
    </row>
    <row r="12" spans="2:9" ht="15">
      <c r="B12" s="98"/>
      <c r="C12" s="99"/>
      <c r="D12" s="99"/>
      <c r="E12" s="89" t="s">
        <v>80</v>
      </c>
      <c r="F12" s="100">
        <f>SUM(F9+F11)</f>
        <v>3901570</v>
      </c>
      <c r="G12" s="100">
        <f>SUM(G9+G11)</f>
        <v>0</v>
      </c>
      <c r="H12" s="100">
        <f>SUM(H9+H11)</f>
        <v>0</v>
      </c>
      <c r="I12" s="100">
        <f>SUM(I9+I11)</f>
        <v>3901570</v>
      </c>
    </row>
    <row r="13" spans="2:9" ht="12.75" customHeight="1">
      <c r="B13" s="204" t="s">
        <v>1</v>
      </c>
      <c r="C13" s="205"/>
      <c r="D13" s="206"/>
      <c r="E13" s="207" t="s">
        <v>81</v>
      </c>
      <c r="F13" s="196" t="s">
        <v>40</v>
      </c>
      <c r="G13" s="196" t="s">
        <v>9</v>
      </c>
      <c r="H13" s="196" t="s">
        <v>10</v>
      </c>
      <c r="I13" s="196" t="s">
        <v>70</v>
      </c>
    </row>
    <row r="14" spans="2:9" ht="12.75" customHeight="1">
      <c r="B14" s="84" t="s">
        <v>3</v>
      </c>
      <c r="C14" s="85" t="s">
        <v>29</v>
      </c>
      <c r="D14" s="85" t="s">
        <v>7</v>
      </c>
      <c r="E14" s="208"/>
      <c r="F14" s="197"/>
      <c r="G14" s="197"/>
      <c r="H14" s="197"/>
      <c r="I14" s="197"/>
    </row>
    <row r="15" spans="2:9" ht="15">
      <c r="B15" s="86">
        <v>900</v>
      </c>
      <c r="C15" s="87"/>
      <c r="D15" s="88"/>
      <c r="E15" s="89" t="s">
        <v>77</v>
      </c>
      <c r="F15" s="90">
        <f>SUM(F16)</f>
        <v>3701570</v>
      </c>
      <c r="G15" s="90">
        <f>SUM(G16)</f>
        <v>0</v>
      </c>
      <c r="H15" s="90">
        <f>SUM(H16)</f>
        <v>0</v>
      </c>
      <c r="I15" s="90">
        <f>SUM(I16)</f>
        <v>3701570</v>
      </c>
    </row>
    <row r="16" spans="2:9" ht="15">
      <c r="B16" s="91"/>
      <c r="C16" s="92">
        <v>90017</v>
      </c>
      <c r="D16" s="88"/>
      <c r="E16" s="93" t="s">
        <v>78</v>
      </c>
      <c r="F16" s="94">
        <v>3701570</v>
      </c>
      <c r="G16" s="94">
        <f>G54</f>
        <v>0</v>
      </c>
      <c r="H16" s="94">
        <f>H54</f>
        <v>0</v>
      </c>
      <c r="I16" s="94">
        <f>F16-G16+H16</f>
        <v>3701570</v>
      </c>
    </row>
    <row r="17" spans="2:9" ht="15">
      <c r="B17" s="91"/>
      <c r="C17" s="95"/>
      <c r="D17" s="95"/>
      <c r="E17" s="96" t="s">
        <v>82</v>
      </c>
      <c r="F17" s="97">
        <v>200000</v>
      </c>
      <c r="G17" s="97"/>
      <c r="H17" s="97"/>
      <c r="I17" s="94">
        <f>F17-G17+H17</f>
        <v>200000</v>
      </c>
    </row>
    <row r="18" spans="2:9" ht="15">
      <c r="B18" s="101"/>
      <c r="C18" s="102"/>
      <c r="D18" s="102"/>
      <c r="E18" s="89" t="s">
        <v>83</v>
      </c>
      <c r="F18" s="100">
        <f>SUM(F15+F17)</f>
        <v>3901570</v>
      </c>
      <c r="G18" s="100">
        <f>SUM(G15+G17)</f>
        <v>0</v>
      </c>
      <c r="H18" s="100">
        <f>SUM(H15+H17)</f>
        <v>0</v>
      </c>
      <c r="I18" s="100">
        <f>SUM(I15+I17)</f>
        <v>3901570</v>
      </c>
    </row>
    <row r="19" spans="2:9" ht="15">
      <c r="B19" s="103"/>
      <c r="C19" s="99"/>
      <c r="D19" s="99"/>
      <c r="E19" s="104"/>
      <c r="F19" s="104"/>
      <c r="G19" s="104"/>
      <c r="H19" s="104"/>
      <c r="I19" s="105"/>
    </row>
    <row r="20" spans="2:9" ht="15">
      <c r="B20" s="103"/>
      <c r="C20" s="99"/>
      <c r="D20" s="99"/>
      <c r="E20" s="104"/>
      <c r="F20" s="104"/>
      <c r="G20" s="104"/>
      <c r="H20" s="104"/>
      <c r="I20" s="105"/>
    </row>
    <row r="21" spans="5:8" ht="15">
      <c r="E21" s="108"/>
      <c r="F21" s="108"/>
      <c r="G21" s="108"/>
      <c r="H21" s="108"/>
    </row>
    <row r="23" spans="2:8" ht="12.75">
      <c r="B23" s="79"/>
      <c r="C23" s="80"/>
      <c r="E23" s="109"/>
      <c r="F23" s="109"/>
      <c r="G23" s="109"/>
      <c r="H23" s="109"/>
    </row>
    <row r="24" spans="2:8" ht="20.25">
      <c r="B24" s="79"/>
      <c r="C24" s="80"/>
      <c r="D24" s="80"/>
      <c r="E24" s="110"/>
      <c r="F24" s="110"/>
      <c r="G24" s="110"/>
      <c r="H24" s="110"/>
    </row>
    <row r="25" spans="4:8" ht="12.75">
      <c r="D25" s="111"/>
      <c r="E25" s="67"/>
      <c r="F25" s="67"/>
      <c r="G25" s="67"/>
      <c r="H25" s="67"/>
    </row>
    <row r="26" ht="12.75">
      <c r="D26" s="111"/>
    </row>
    <row r="27" ht="12.75">
      <c r="D27" s="111"/>
    </row>
    <row r="37" spans="5:8" ht="12.75">
      <c r="E37" s="113"/>
      <c r="F37" s="113"/>
      <c r="G37" s="113"/>
      <c r="H37" s="113"/>
    </row>
    <row r="38" spans="2:9" ht="23.25">
      <c r="B38" s="189" t="s">
        <v>84</v>
      </c>
      <c r="C38" s="187"/>
      <c r="D38" s="187"/>
      <c r="E38" s="187"/>
      <c r="F38" s="187"/>
      <c r="G38" s="187"/>
      <c r="H38" s="187"/>
      <c r="I38" s="187"/>
    </row>
    <row r="39" spans="2:9" ht="18.75">
      <c r="B39" s="211" t="s">
        <v>85</v>
      </c>
      <c r="C39" s="212"/>
      <c r="D39" s="212"/>
      <c r="E39" s="212"/>
      <c r="F39" s="212"/>
      <c r="G39" s="212"/>
      <c r="H39" s="212"/>
      <c r="I39" s="212"/>
    </row>
    <row r="40" spans="2:9" ht="12.75" customHeight="1">
      <c r="B40" s="204" t="s">
        <v>1</v>
      </c>
      <c r="C40" s="205"/>
      <c r="D40" s="206"/>
      <c r="E40" s="207" t="s">
        <v>76</v>
      </c>
      <c r="F40" s="196" t="s">
        <v>40</v>
      </c>
      <c r="G40" s="196" t="s">
        <v>9</v>
      </c>
      <c r="H40" s="196" t="s">
        <v>10</v>
      </c>
      <c r="I40" s="196" t="s">
        <v>70</v>
      </c>
    </row>
    <row r="41" spans="2:9" ht="12.75" customHeight="1">
      <c r="B41" s="84" t="s">
        <v>3</v>
      </c>
      <c r="C41" s="85" t="s">
        <v>29</v>
      </c>
      <c r="D41" s="85" t="s">
        <v>7</v>
      </c>
      <c r="E41" s="208"/>
      <c r="F41" s="197"/>
      <c r="G41" s="197"/>
      <c r="H41" s="197"/>
      <c r="I41" s="197"/>
    </row>
    <row r="42" spans="2:9" ht="15">
      <c r="B42" s="86">
        <v>900</v>
      </c>
      <c r="C42" s="87"/>
      <c r="D42" s="88"/>
      <c r="E42" s="89" t="s">
        <v>77</v>
      </c>
      <c r="F42" s="90">
        <f>SUM(F43)</f>
        <v>3719778</v>
      </c>
      <c r="G42" s="90">
        <f>SUM(G43)</f>
        <v>0</v>
      </c>
      <c r="H42" s="90">
        <f>SUM(H43)</f>
        <v>0</v>
      </c>
      <c r="I42" s="90">
        <f>SUM(I43)</f>
        <v>3719778</v>
      </c>
    </row>
    <row r="43" spans="2:9" ht="15">
      <c r="B43" s="91"/>
      <c r="C43" s="92">
        <v>90017</v>
      </c>
      <c r="D43" s="88"/>
      <c r="E43" s="93" t="s">
        <v>78</v>
      </c>
      <c r="F43" s="94">
        <f>SUM(F44:F47)</f>
        <v>3719778</v>
      </c>
      <c r="G43" s="94">
        <f>SUM(G44:G47)</f>
        <v>0</v>
      </c>
      <c r="H43" s="94">
        <f>SUM(H44:H47)</f>
        <v>0</v>
      </c>
      <c r="I43" s="94">
        <f>SUM(I44:I47)</f>
        <v>3719778</v>
      </c>
    </row>
    <row r="44" spans="2:9" ht="15">
      <c r="B44" s="91"/>
      <c r="C44" s="95"/>
      <c r="D44" s="114" t="s">
        <v>86</v>
      </c>
      <c r="E44" s="115" t="s">
        <v>87</v>
      </c>
      <c r="F44" s="94">
        <v>3091000</v>
      </c>
      <c r="G44" s="94"/>
      <c r="H44" s="94"/>
      <c r="I44" s="94">
        <f aca="true" t="shared" si="0" ref="I44:I49">F44-G44+H44</f>
        <v>3091000</v>
      </c>
    </row>
    <row r="45" spans="2:9" ht="15">
      <c r="B45" s="91"/>
      <c r="C45" s="95"/>
      <c r="D45" s="114" t="s">
        <v>68</v>
      </c>
      <c r="E45" s="115" t="s">
        <v>88</v>
      </c>
      <c r="F45" s="94">
        <v>10000</v>
      </c>
      <c r="G45" s="94"/>
      <c r="H45" s="94"/>
      <c r="I45" s="94">
        <f t="shared" si="0"/>
        <v>10000</v>
      </c>
    </row>
    <row r="46" spans="2:9" ht="15">
      <c r="B46" s="91"/>
      <c r="C46" s="95"/>
      <c r="D46" s="114" t="s">
        <v>89</v>
      </c>
      <c r="E46" s="115" t="s">
        <v>90</v>
      </c>
      <c r="F46" s="94">
        <v>5000</v>
      </c>
      <c r="G46" s="94"/>
      <c r="H46" s="94"/>
      <c r="I46" s="94">
        <f t="shared" si="0"/>
        <v>5000</v>
      </c>
    </row>
    <row r="47" spans="2:9" ht="15">
      <c r="B47" s="91"/>
      <c r="C47" s="95"/>
      <c r="D47" s="114">
        <v>2650</v>
      </c>
      <c r="E47" s="115" t="s">
        <v>116</v>
      </c>
      <c r="F47" s="94">
        <v>613778</v>
      </c>
      <c r="G47" s="94"/>
      <c r="H47" s="94"/>
      <c r="I47" s="94">
        <f t="shared" si="0"/>
        <v>613778</v>
      </c>
    </row>
    <row r="48" spans="2:9" ht="15">
      <c r="B48" s="91"/>
      <c r="C48" s="95"/>
      <c r="D48" s="116"/>
      <c r="E48" s="115" t="s">
        <v>91</v>
      </c>
      <c r="F48" s="94">
        <v>0</v>
      </c>
      <c r="G48" s="94"/>
      <c r="H48" s="94"/>
      <c r="I48" s="94">
        <f t="shared" si="0"/>
        <v>0</v>
      </c>
    </row>
    <row r="49" spans="2:9" ht="15">
      <c r="B49" s="91"/>
      <c r="C49" s="95"/>
      <c r="D49" s="95"/>
      <c r="E49" s="117" t="s">
        <v>92</v>
      </c>
      <c r="F49" s="97">
        <v>200000</v>
      </c>
      <c r="G49" s="97"/>
      <c r="H49" s="97"/>
      <c r="I49" s="94">
        <f t="shared" si="0"/>
        <v>200000</v>
      </c>
    </row>
    <row r="50" spans="2:9" ht="15">
      <c r="B50" s="91"/>
      <c r="C50" s="95"/>
      <c r="D50" s="95"/>
      <c r="E50" s="89" t="s">
        <v>80</v>
      </c>
      <c r="F50" s="100">
        <f>SUM(F42+F49)</f>
        <v>3919778</v>
      </c>
      <c r="G50" s="100">
        <f>SUM(G42+G49)</f>
        <v>0</v>
      </c>
      <c r="H50" s="100">
        <f>SUM(H42+H49)</f>
        <v>0</v>
      </c>
      <c r="I50" s="100">
        <f>SUM(I42+I49)</f>
        <v>3919778</v>
      </c>
    </row>
    <row r="51" spans="2:9" ht="12.75" customHeight="1">
      <c r="B51" s="204" t="s">
        <v>1</v>
      </c>
      <c r="C51" s="205"/>
      <c r="D51" s="206"/>
      <c r="E51" s="207" t="s">
        <v>81</v>
      </c>
      <c r="F51" s="196" t="s">
        <v>40</v>
      </c>
      <c r="G51" s="196" t="s">
        <v>9</v>
      </c>
      <c r="H51" s="196" t="s">
        <v>10</v>
      </c>
      <c r="I51" s="196" t="s">
        <v>70</v>
      </c>
    </row>
    <row r="52" spans="2:9" ht="12.75" customHeight="1">
      <c r="B52" s="84" t="s">
        <v>3</v>
      </c>
      <c r="C52" s="85" t="s">
        <v>29</v>
      </c>
      <c r="D52" s="85" t="s">
        <v>7</v>
      </c>
      <c r="E52" s="208"/>
      <c r="F52" s="197"/>
      <c r="G52" s="197"/>
      <c r="H52" s="197"/>
      <c r="I52" s="197"/>
    </row>
    <row r="53" spans="2:9" ht="15">
      <c r="B53" s="86">
        <v>900</v>
      </c>
      <c r="C53" s="87"/>
      <c r="D53" s="88"/>
      <c r="E53" s="89" t="s">
        <v>77</v>
      </c>
      <c r="F53" s="90">
        <f>SUM(F54)</f>
        <v>3719778</v>
      </c>
      <c r="G53" s="90">
        <f>SUM(G54)</f>
        <v>0</v>
      </c>
      <c r="H53" s="90">
        <f>SUM(H54)</f>
        <v>0</v>
      </c>
      <c r="I53" s="90">
        <f>SUM(I54)</f>
        <v>3719778</v>
      </c>
    </row>
    <row r="54" spans="2:9" ht="15">
      <c r="B54" s="91"/>
      <c r="C54" s="92">
        <v>90017</v>
      </c>
      <c r="D54" s="88"/>
      <c r="E54" s="93" t="s">
        <v>78</v>
      </c>
      <c r="F54" s="94">
        <f>SUM(F55:F70)</f>
        <v>3719778</v>
      </c>
      <c r="G54" s="94">
        <f>SUM(G55:G70)</f>
        <v>0</v>
      </c>
      <c r="H54" s="94">
        <f>SUM(H55:H70)</f>
        <v>0</v>
      </c>
      <c r="I54" s="94">
        <f>SUM(I55:I70)</f>
        <v>3719778</v>
      </c>
    </row>
    <row r="55" spans="2:9" ht="15">
      <c r="B55" s="91"/>
      <c r="C55" s="95"/>
      <c r="D55" s="114">
        <v>3020</v>
      </c>
      <c r="E55" s="118" t="s">
        <v>93</v>
      </c>
      <c r="F55" s="94">
        <v>14000</v>
      </c>
      <c r="G55" s="94"/>
      <c r="H55" s="94"/>
      <c r="I55" s="94">
        <f aca="true" t="shared" si="1" ref="I55:I71">F55-G55+H55</f>
        <v>14000</v>
      </c>
    </row>
    <row r="56" spans="2:9" ht="15">
      <c r="B56" s="91"/>
      <c r="C56" s="95"/>
      <c r="D56" s="92">
        <v>4010</v>
      </c>
      <c r="E56" s="118" t="s">
        <v>94</v>
      </c>
      <c r="F56" s="94">
        <v>1600000</v>
      </c>
      <c r="G56" s="94"/>
      <c r="H56" s="94"/>
      <c r="I56" s="94">
        <f t="shared" si="1"/>
        <v>1600000</v>
      </c>
    </row>
    <row r="57" spans="2:9" ht="15">
      <c r="B57" s="91"/>
      <c r="C57" s="95"/>
      <c r="D57" s="92">
        <v>4040</v>
      </c>
      <c r="E57" s="118" t="s">
        <v>95</v>
      </c>
      <c r="F57" s="94">
        <v>130000</v>
      </c>
      <c r="G57" s="94"/>
      <c r="H57" s="94"/>
      <c r="I57" s="94">
        <f t="shared" si="1"/>
        <v>130000</v>
      </c>
    </row>
    <row r="58" spans="2:9" ht="15">
      <c r="B58" s="91"/>
      <c r="C58" s="95"/>
      <c r="D58" s="92">
        <v>4110</v>
      </c>
      <c r="E58" s="118" t="s">
        <v>96</v>
      </c>
      <c r="F58" s="94">
        <v>320000</v>
      </c>
      <c r="G58" s="94"/>
      <c r="H58" s="94"/>
      <c r="I58" s="94">
        <f t="shared" si="1"/>
        <v>320000</v>
      </c>
    </row>
    <row r="59" spans="2:9" ht="15">
      <c r="B59" s="91"/>
      <c r="C59" s="95"/>
      <c r="D59" s="92">
        <v>4120</v>
      </c>
      <c r="E59" s="118" t="s">
        <v>97</v>
      </c>
      <c r="F59" s="94">
        <v>42000</v>
      </c>
      <c r="G59" s="94"/>
      <c r="H59" s="94"/>
      <c r="I59" s="94">
        <f t="shared" si="1"/>
        <v>42000</v>
      </c>
    </row>
    <row r="60" spans="2:9" ht="15">
      <c r="B60" s="91"/>
      <c r="C60" s="95"/>
      <c r="D60" s="92">
        <v>4210</v>
      </c>
      <c r="E60" s="118" t="s">
        <v>98</v>
      </c>
      <c r="F60" s="94">
        <v>643208</v>
      </c>
      <c r="G60" s="94"/>
      <c r="H60" s="94"/>
      <c r="I60" s="94">
        <f t="shared" si="1"/>
        <v>643208</v>
      </c>
    </row>
    <row r="61" spans="2:9" ht="15">
      <c r="B61" s="91"/>
      <c r="C61" s="95"/>
      <c r="D61" s="92">
        <v>4260</v>
      </c>
      <c r="E61" s="118" t="s">
        <v>99</v>
      </c>
      <c r="F61" s="94">
        <v>300000</v>
      </c>
      <c r="G61" s="94"/>
      <c r="H61" s="94"/>
      <c r="I61" s="94">
        <f t="shared" si="1"/>
        <v>300000</v>
      </c>
    </row>
    <row r="62" spans="2:9" ht="15">
      <c r="B62" s="91"/>
      <c r="C62" s="95"/>
      <c r="D62" s="92">
        <v>4270</v>
      </c>
      <c r="E62" s="118" t="s">
        <v>100</v>
      </c>
      <c r="F62" s="94">
        <v>195570</v>
      </c>
      <c r="G62" s="94"/>
      <c r="H62" s="94"/>
      <c r="I62" s="94">
        <f t="shared" si="1"/>
        <v>195570</v>
      </c>
    </row>
    <row r="63" spans="2:9" ht="15">
      <c r="B63" s="91"/>
      <c r="C63" s="95"/>
      <c r="D63" s="92">
        <v>4300</v>
      </c>
      <c r="E63" s="118" t="s">
        <v>101</v>
      </c>
      <c r="F63" s="94">
        <v>210000</v>
      </c>
      <c r="G63" s="94"/>
      <c r="H63" s="94"/>
      <c r="I63" s="94">
        <f t="shared" si="1"/>
        <v>210000</v>
      </c>
    </row>
    <row r="64" spans="2:9" ht="15">
      <c r="B64" s="91"/>
      <c r="C64" s="95"/>
      <c r="D64" s="92">
        <v>4410</v>
      </c>
      <c r="E64" s="118" t="s">
        <v>102</v>
      </c>
      <c r="F64" s="59">
        <v>20000</v>
      </c>
      <c r="G64" s="59"/>
      <c r="H64" s="59"/>
      <c r="I64" s="94">
        <f t="shared" si="1"/>
        <v>20000</v>
      </c>
    </row>
    <row r="65" spans="2:9" ht="15">
      <c r="B65" s="91"/>
      <c r="C65" s="95"/>
      <c r="D65" s="92">
        <v>4430</v>
      </c>
      <c r="E65" s="118" t="s">
        <v>103</v>
      </c>
      <c r="F65" s="94">
        <v>130000</v>
      </c>
      <c r="G65" s="94"/>
      <c r="H65" s="94"/>
      <c r="I65" s="94">
        <f t="shared" si="1"/>
        <v>130000</v>
      </c>
    </row>
    <row r="66" spans="2:9" ht="15">
      <c r="B66" s="91"/>
      <c r="C66" s="95"/>
      <c r="D66" s="92">
        <v>4440</v>
      </c>
      <c r="E66" s="118" t="s">
        <v>104</v>
      </c>
      <c r="F66" s="94">
        <v>60000</v>
      </c>
      <c r="G66" s="94"/>
      <c r="H66" s="94"/>
      <c r="I66" s="94">
        <f t="shared" si="1"/>
        <v>60000</v>
      </c>
    </row>
    <row r="67" spans="2:9" ht="15">
      <c r="B67" s="91"/>
      <c r="C67" s="95"/>
      <c r="D67" s="92">
        <v>4480</v>
      </c>
      <c r="E67" s="115" t="s">
        <v>105</v>
      </c>
      <c r="F67" s="94">
        <v>7000</v>
      </c>
      <c r="G67" s="94"/>
      <c r="H67" s="94"/>
      <c r="I67" s="94">
        <f t="shared" si="1"/>
        <v>7000</v>
      </c>
    </row>
    <row r="68" spans="2:9" ht="15">
      <c r="B68" s="91"/>
      <c r="C68" s="95"/>
      <c r="D68" s="92">
        <v>4500</v>
      </c>
      <c r="E68" s="115" t="s">
        <v>106</v>
      </c>
      <c r="F68" s="94">
        <v>3000</v>
      </c>
      <c r="G68" s="94"/>
      <c r="H68" s="94"/>
      <c r="I68" s="94">
        <f t="shared" si="1"/>
        <v>3000</v>
      </c>
    </row>
    <row r="69" spans="2:9" ht="15">
      <c r="B69" s="91"/>
      <c r="C69" s="95"/>
      <c r="D69" s="92">
        <v>4530</v>
      </c>
      <c r="E69" s="115" t="s">
        <v>145</v>
      </c>
      <c r="F69" s="94">
        <v>25000</v>
      </c>
      <c r="G69" s="94"/>
      <c r="H69" s="94"/>
      <c r="I69" s="94">
        <f t="shared" si="1"/>
        <v>25000</v>
      </c>
    </row>
    <row r="70" spans="2:9" ht="15">
      <c r="B70" s="91"/>
      <c r="C70" s="95"/>
      <c r="D70" s="92">
        <v>6080</v>
      </c>
      <c r="E70" s="115" t="s">
        <v>107</v>
      </c>
      <c r="F70" s="94">
        <v>20000</v>
      </c>
      <c r="G70" s="94"/>
      <c r="H70" s="94"/>
      <c r="I70" s="94">
        <f t="shared" si="1"/>
        <v>20000</v>
      </c>
    </row>
    <row r="71" spans="2:9" ht="15">
      <c r="B71" s="91"/>
      <c r="C71" s="95"/>
      <c r="D71" s="95"/>
      <c r="E71" s="117" t="s">
        <v>82</v>
      </c>
      <c r="F71" s="97">
        <v>200000</v>
      </c>
      <c r="G71" s="97"/>
      <c r="H71" s="97"/>
      <c r="I71" s="94">
        <f t="shared" si="1"/>
        <v>200000</v>
      </c>
    </row>
    <row r="72" spans="2:9" ht="15">
      <c r="B72" s="101"/>
      <c r="C72" s="102"/>
      <c r="D72" s="102"/>
      <c r="E72" s="89" t="s">
        <v>83</v>
      </c>
      <c r="F72" s="100">
        <f>SUM(F53+F71)</f>
        <v>3919778</v>
      </c>
      <c r="G72" s="100">
        <f>SUM(G53+G71)</f>
        <v>0</v>
      </c>
      <c r="H72" s="100">
        <f>SUM(H53+H71)</f>
        <v>0</v>
      </c>
      <c r="I72" s="100">
        <f>SUM(I53+I71)</f>
        <v>3919778</v>
      </c>
    </row>
  </sheetData>
  <mergeCells count="32">
    <mergeCell ref="I51:I52"/>
    <mergeCell ref="B38:I38"/>
    <mergeCell ref="B39:I39"/>
    <mergeCell ref="B40:D40"/>
    <mergeCell ref="E40:E41"/>
    <mergeCell ref="I40:I41"/>
    <mergeCell ref="F40:F41"/>
    <mergeCell ref="F51:F52"/>
    <mergeCell ref="G40:G41"/>
    <mergeCell ref="G51:G52"/>
    <mergeCell ref="I7:I8"/>
    <mergeCell ref="B13:D13"/>
    <mergeCell ref="E13:E14"/>
    <mergeCell ref="I13:I14"/>
    <mergeCell ref="F7:F8"/>
    <mergeCell ref="G7:G8"/>
    <mergeCell ref="F13:F14"/>
    <mergeCell ref="G13:G14"/>
    <mergeCell ref="E1:I1"/>
    <mergeCell ref="E2:I2"/>
    <mergeCell ref="E3:I3"/>
    <mergeCell ref="E4:I4"/>
    <mergeCell ref="D5:G5"/>
    <mergeCell ref="D6:G6"/>
    <mergeCell ref="B7:D7"/>
    <mergeCell ref="E7:E8"/>
    <mergeCell ref="B51:D51"/>
    <mergeCell ref="E51:E52"/>
    <mergeCell ref="H7:H8"/>
    <mergeCell ref="H13:H14"/>
    <mergeCell ref="H40:H41"/>
    <mergeCell ref="H51:H52"/>
  </mergeCells>
  <printOptions/>
  <pageMargins left="0" right="0" top="0.3937007874015748" bottom="0.5905511811023623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E13" sqref="A1:E13"/>
    </sheetView>
  </sheetViews>
  <sheetFormatPr defaultColWidth="9.00390625" defaultRowHeight="12.75"/>
  <cols>
    <col min="1" max="1" width="5.00390625" style="2" customWidth="1"/>
    <col min="2" max="2" width="29.25390625" style="2" customWidth="1"/>
    <col min="3" max="4" width="18.75390625" style="2" customWidth="1"/>
    <col min="5" max="5" width="17.875" style="2" customWidth="1"/>
    <col min="6" max="16384" width="9.125" style="2" customWidth="1"/>
  </cols>
  <sheetData>
    <row r="1" spans="3:5" ht="12.75">
      <c r="C1" s="213" t="s">
        <v>73</v>
      </c>
      <c r="D1" s="214"/>
      <c r="E1" s="214"/>
    </row>
    <row r="2" spans="3:5" ht="12.75">
      <c r="C2" s="188" t="str">
        <f>Dane!B1</f>
        <v>do Uchwały Nr XIX/124/2004</v>
      </c>
      <c r="D2" s="214"/>
      <c r="E2" s="214"/>
    </row>
    <row r="3" spans="3:5" ht="12.75">
      <c r="C3" s="188" t="s">
        <v>15</v>
      </c>
      <c r="D3" s="214"/>
      <c r="E3" s="214"/>
    </row>
    <row r="4" spans="3:5" ht="12.75">
      <c r="C4" s="188" t="str">
        <f>Dane!B2</f>
        <v>z dnia 30 września 2004 roku</v>
      </c>
      <c r="D4" s="214"/>
      <c r="E4" s="214"/>
    </row>
    <row r="5" spans="1:5" ht="27">
      <c r="A5" s="215" t="s">
        <v>108</v>
      </c>
      <c r="B5" s="192"/>
      <c r="C5" s="192"/>
      <c r="D5" s="192"/>
      <c r="E5" s="192"/>
    </row>
    <row r="6" spans="1:5" ht="20.25">
      <c r="A6" s="216" t="s">
        <v>109</v>
      </c>
      <c r="B6" s="192"/>
      <c r="C6" s="192"/>
      <c r="D6" s="192"/>
      <c r="E6" s="192"/>
    </row>
    <row r="7" spans="1:5" ht="27">
      <c r="A7" s="215" t="s">
        <v>39</v>
      </c>
      <c r="B7" s="192"/>
      <c r="C7" s="192"/>
      <c r="D7" s="192"/>
      <c r="E7" s="192"/>
    </row>
    <row r="8" ht="13.5" thickBot="1"/>
    <row r="9" spans="1:5" ht="18">
      <c r="A9" s="217" t="s">
        <v>16</v>
      </c>
      <c r="B9" s="219" t="s">
        <v>120</v>
      </c>
      <c r="C9" s="221" t="s">
        <v>110</v>
      </c>
      <c r="D9" s="223" t="s">
        <v>111</v>
      </c>
      <c r="E9" s="224"/>
    </row>
    <row r="10" spans="1:5" ht="12.75">
      <c r="A10" s="218"/>
      <c r="B10" s="220"/>
      <c r="C10" s="222"/>
      <c r="D10" s="55" t="s">
        <v>112</v>
      </c>
      <c r="E10" s="68" t="s">
        <v>113</v>
      </c>
    </row>
    <row r="11" spans="1:5" ht="12.75">
      <c r="A11" s="69">
        <v>1</v>
      </c>
      <c r="B11" s="55">
        <v>2</v>
      </c>
      <c r="C11" s="55">
        <v>3</v>
      </c>
      <c r="D11" s="55">
        <v>4</v>
      </c>
      <c r="E11" s="68">
        <v>5</v>
      </c>
    </row>
    <row r="12" spans="1:5" ht="23.25">
      <c r="A12" s="70"/>
      <c r="B12" s="72" t="s">
        <v>83</v>
      </c>
      <c r="C12" s="73">
        <f>SUM(C13)</f>
        <v>613778</v>
      </c>
      <c r="D12" s="73">
        <f>SUM(D13)</f>
        <v>0</v>
      </c>
      <c r="E12" s="74">
        <f>SUM(E13)</f>
        <v>0</v>
      </c>
    </row>
    <row r="13" spans="1:5" ht="30.75" thickBot="1">
      <c r="A13" s="75" t="s">
        <v>114</v>
      </c>
      <c r="B13" s="76" t="s">
        <v>115</v>
      </c>
      <c r="C13" s="77">
        <v>613778</v>
      </c>
      <c r="D13" s="77">
        <v>0</v>
      </c>
      <c r="E13" s="78">
        <v>0</v>
      </c>
    </row>
  </sheetData>
  <mergeCells count="11">
    <mergeCell ref="A5:E5"/>
    <mergeCell ref="A6:E6"/>
    <mergeCell ref="A7:E7"/>
    <mergeCell ref="A9:A10"/>
    <mergeCell ref="B9:B10"/>
    <mergeCell ref="C9:C10"/>
    <mergeCell ref="D9:E9"/>
    <mergeCell ref="C1:E1"/>
    <mergeCell ref="C2:E2"/>
    <mergeCell ref="C3:E3"/>
    <mergeCell ref="C4:E4"/>
  </mergeCells>
  <printOptions/>
  <pageMargins left="0.7874015748031497" right="0" top="0.5905511811023623" bottom="0.5905511811023623" header="0" footer="0"/>
  <pageSetup horizontalDpi="300" verticalDpi="3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N49" sqref="A1:N49"/>
    </sheetView>
  </sheetViews>
  <sheetFormatPr defaultColWidth="9.00390625" defaultRowHeight="12.75"/>
  <cols>
    <col min="1" max="1" width="4.375" style="2" customWidth="1"/>
    <col min="2" max="2" width="6.625" style="2" customWidth="1"/>
    <col min="3" max="3" width="5.75390625" style="2" customWidth="1"/>
    <col min="4" max="4" width="36.625" style="2" customWidth="1"/>
    <col min="5" max="5" width="7.875" style="6" customWidth="1"/>
    <col min="6" max="6" width="13.00390625" style="2" customWidth="1"/>
    <col min="7" max="7" width="13.875" style="2" bestFit="1" customWidth="1"/>
    <col min="8" max="8" width="12.75390625" style="2" customWidth="1"/>
    <col min="9" max="9" width="12.125" style="2" customWidth="1"/>
    <col min="10" max="10" width="12.00390625" style="2" customWidth="1"/>
    <col min="11" max="12" width="10.00390625" style="2" customWidth="1"/>
    <col min="13" max="13" width="10.25390625" style="2" customWidth="1"/>
    <col min="14" max="14" width="12.75390625" style="2" customWidth="1"/>
    <col min="15" max="16" width="1.75390625" style="2" customWidth="1"/>
    <col min="17" max="16384" width="9.125" style="2" customWidth="1"/>
  </cols>
  <sheetData>
    <row r="1" spans="9:14" ht="15">
      <c r="I1" s="241" t="s">
        <v>180</v>
      </c>
      <c r="J1" s="214"/>
      <c r="K1" s="214"/>
      <c r="L1" s="214"/>
      <c r="M1" s="214"/>
      <c r="N1" s="214"/>
    </row>
    <row r="2" spans="9:14" ht="12.75">
      <c r="I2" s="242" t="str">
        <f>Dane!B1</f>
        <v>do Uchwały Nr XIX/124/2004</v>
      </c>
      <c r="J2" s="214"/>
      <c r="K2" s="214"/>
      <c r="L2" s="214"/>
      <c r="M2" s="214"/>
      <c r="N2" s="214"/>
    </row>
    <row r="3" spans="9:14" ht="14.25">
      <c r="I3" s="243" t="s">
        <v>15</v>
      </c>
      <c r="J3" s="214"/>
      <c r="K3" s="214"/>
      <c r="L3" s="214"/>
      <c r="M3" s="214"/>
      <c r="N3" s="214"/>
    </row>
    <row r="4" spans="9:14" ht="12.75">
      <c r="I4" s="242" t="str">
        <f>Dane!B2</f>
        <v>z dnia 30 września 2004 roku</v>
      </c>
      <c r="J4" s="214"/>
      <c r="K4" s="214"/>
      <c r="L4" s="214"/>
      <c r="M4" s="214"/>
      <c r="N4" s="214"/>
    </row>
    <row r="5" spans="2:13" ht="27.75">
      <c r="B5" s="232" t="s">
        <v>41</v>
      </c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</row>
    <row r="6" s="50" customFormat="1" ht="8.25">
      <c r="E6" s="51"/>
    </row>
    <row r="7" spans="1:14" ht="22.5" customHeight="1">
      <c r="A7" s="226" t="s">
        <v>1</v>
      </c>
      <c r="B7" s="227"/>
      <c r="C7" s="228"/>
      <c r="D7" s="220" t="s">
        <v>26</v>
      </c>
      <c r="E7" s="237" t="s">
        <v>27</v>
      </c>
      <c r="F7" s="225" t="s">
        <v>42</v>
      </c>
      <c r="G7" s="225" t="s">
        <v>43</v>
      </c>
      <c r="H7" s="225" t="s">
        <v>44</v>
      </c>
      <c r="I7" s="233" t="s">
        <v>45</v>
      </c>
      <c r="J7" s="234" t="s">
        <v>136</v>
      </c>
      <c r="K7" s="235"/>
      <c r="L7" s="235"/>
      <c r="M7" s="236"/>
      <c r="N7" s="225" t="s">
        <v>28</v>
      </c>
    </row>
    <row r="8" spans="1:14" ht="22.5" customHeight="1">
      <c r="A8" s="229"/>
      <c r="B8" s="230"/>
      <c r="C8" s="231"/>
      <c r="D8" s="220"/>
      <c r="E8" s="238"/>
      <c r="F8" s="225"/>
      <c r="G8" s="225"/>
      <c r="H8" s="225"/>
      <c r="I8" s="233"/>
      <c r="J8" s="174" t="s">
        <v>141</v>
      </c>
      <c r="K8" s="239" t="s">
        <v>134</v>
      </c>
      <c r="L8" s="239" t="s">
        <v>135</v>
      </c>
      <c r="M8" s="244" t="s">
        <v>151</v>
      </c>
      <c r="N8" s="225"/>
    </row>
    <row r="9" spans="1:14" ht="23.25" customHeight="1">
      <c r="A9" s="52" t="s">
        <v>3</v>
      </c>
      <c r="B9" s="52" t="s">
        <v>29</v>
      </c>
      <c r="C9" s="52" t="s">
        <v>7</v>
      </c>
      <c r="D9" s="220"/>
      <c r="E9" s="54" t="s">
        <v>30</v>
      </c>
      <c r="F9" s="225"/>
      <c r="G9" s="225"/>
      <c r="H9" s="225"/>
      <c r="I9" s="233"/>
      <c r="J9" s="53" t="s">
        <v>144</v>
      </c>
      <c r="K9" s="240"/>
      <c r="L9" s="240"/>
      <c r="M9" s="245"/>
      <c r="N9" s="225"/>
    </row>
    <row r="10" spans="1:14" s="6" customFormat="1" ht="12.75">
      <c r="A10" s="55">
        <v>1</v>
      </c>
      <c r="B10" s="55">
        <v>2</v>
      </c>
      <c r="C10" s="55">
        <v>3</v>
      </c>
      <c r="D10" s="55">
        <v>4</v>
      </c>
      <c r="E10" s="55">
        <v>5</v>
      </c>
      <c r="F10" s="55">
        <v>6</v>
      </c>
      <c r="G10" s="55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  <c r="M10" s="55">
        <v>13</v>
      </c>
      <c r="N10" s="55">
        <v>14</v>
      </c>
    </row>
    <row r="11" spans="1:14" ht="18">
      <c r="A11" s="56"/>
      <c r="B11" s="246" t="s">
        <v>31</v>
      </c>
      <c r="C11" s="247"/>
      <c r="D11" s="247"/>
      <c r="E11" s="57"/>
      <c r="F11" s="176">
        <f aca="true" t="shared" si="0" ref="F11:M11">SUM(F12+F40)</f>
        <v>1848777</v>
      </c>
      <c r="G11" s="176">
        <f t="shared" si="0"/>
        <v>16354385</v>
      </c>
      <c r="H11" s="176">
        <f t="shared" si="0"/>
        <v>3632088</v>
      </c>
      <c r="I11" s="176">
        <f t="shared" si="0"/>
        <v>12722297</v>
      </c>
      <c r="J11" s="176">
        <f t="shared" si="0"/>
        <v>2229435</v>
      </c>
      <c r="K11" s="176">
        <f t="shared" si="0"/>
        <v>67153</v>
      </c>
      <c r="L11" s="176">
        <f t="shared" si="0"/>
        <v>335500</v>
      </c>
      <c r="M11" s="176">
        <f t="shared" si="0"/>
        <v>1000000</v>
      </c>
      <c r="N11" s="58"/>
    </row>
    <row r="12" spans="1:14" s="182" customFormat="1" ht="18" customHeight="1">
      <c r="A12" s="180" t="s">
        <v>32</v>
      </c>
      <c r="B12" s="248" t="s">
        <v>33</v>
      </c>
      <c r="C12" s="249"/>
      <c r="D12" s="249"/>
      <c r="E12" s="250"/>
      <c r="F12" s="177">
        <f aca="true" t="shared" si="1" ref="F12:M12">SUM(F13:F39)</f>
        <v>1848777</v>
      </c>
      <c r="G12" s="177">
        <f t="shared" si="1"/>
        <v>2788385</v>
      </c>
      <c r="H12" s="177">
        <f t="shared" si="1"/>
        <v>2788385</v>
      </c>
      <c r="I12" s="177">
        <f t="shared" si="1"/>
        <v>0</v>
      </c>
      <c r="J12" s="177">
        <f t="shared" si="1"/>
        <v>1701435</v>
      </c>
      <c r="K12" s="177">
        <f>SUM(K13:K39)</f>
        <v>52450</v>
      </c>
      <c r="L12" s="177">
        <f>SUM(L13:L39)</f>
        <v>84500</v>
      </c>
      <c r="M12" s="177">
        <f t="shared" si="1"/>
        <v>950000</v>
      </c>
      <c r="N12" s="181"/>
    </row>
    <row r="13" spans="1:14" ht="22.5">
      <c r="A13" s="61" t="s">
        <v>13</v>
      </c>
      <c r="B13" s="61" t="s">
        <v>25</v>
      </c>
      <c r="C13" s="60">
        <v>6050</v>
      </c>
      <c r="D13" s="62" t="s">
        <v>121</v>
      </c>
      <c r="E13" s="53" t="s">
        <v>35</v>
      </c>
      <c r="F13" s="175">
        <v>74000</v>
      </c>
      <c r="G13" s="175">
        <v>31500</v>
      </c>
      <c r="H13" s="175">
        <v>31500</v>
      </c>
      <c r="I13" s="175">
        <v>0</v>
      </c>
      <c r="J13" s="175">
        <f aca="true" t="shared" si="2" ref="J13:J39">H13-K13-L13-M13</f>
        <v>21500</v>
      </c>
      <c r="K13" s="175">
        <v>0</v>
      </c>
      <c r="L13" s="175">
        <v>0</v>
      </c>
      <c r="M13" s="175">
        <v>10000</v>
      </c>
      <c r="N13" s="186" t="s">
        <v>46</v>
      </c>
    </row>
    <row r="14" spans="1:14" ht="22.5">
      <c r="A14" s="61" t="s">
        <v>13</v>
      </c>
      <c r="B14" s="61" t="s">
        <v>25</v>
      </c>
      <c r="C14" s="60">
        <v>6050</v>
      </c>
      <c r="D14" s="62" t="s">
        <v>47</v>
      </c>
      <c r="E14" s="53" t="s">
        <v>35</v>
      </c>
      <c r="F14" s="175">
        <v>62000</v>
      </c>
      <c r="G14" s="175">
        <v>265000</v>
      </c>
      <c r="H14" s="175">
        <v>265000</v>
      </c>
      <c r="I14" s="175">
        <v>0</v>
      </c>
      <c r="J14" s="175">
        <f t="shared" si="2"/>
        <v>5950</v>
      </c>
      <c r="K14" s="175">
        <v>9050</v>
      </c>
      <c r="L14" s="175">
        <v>0</v>
      </c>
      <c r="M14" s="175">
        <v>250000</v>
      </c>
      <c r="N14" s="186" t="s">
        <v>46</v>
      </c>
    </row>
    <row r="15" spans="1:14" ht="22.5">
      <c r="A15" s="61" t="s">
        <v>13</v>
      </c>
      <c r="B15" s="61" t="s">
        <v>25</v>
      </c>
      <c r="C15" s="60">
        <v>6050</v>
      </c>
      <c r="D15" s="62" t="s">
        <v>48</v>
      </c>
      <c r="E15" s="53" t="s">
        <v>35</v>
      </c>
      <c r="F15" s="175">
        <v>50000</v>
      </c>
      <c r="G15" s="175">
        <v>70000</v>
      </c>
      <c r="H15" s="175">
        <v>70000</v>
      </c>
      <c r="I15" s="175">
        <v>0</v>
      </c>
      <c r="J15" s="175">
        <f t="shared" si="2"/>
        <v>70000</v>
      </c>
      <c r="K15" s="175">
        <v>0</v>
      </c>
      <c r="L15" s="175">
        <v>0</v>
      </c>
      <c r="M15" s="175">
        <v>0</v>
      </c>
      <c r="N15" s="186" t="s">
        <v>46</v>
      </c>
    </row>
    <row r="16" spans="1:14" ht="22.5">
      <c r="A16" s="61">
        <v>600</v>
      </c>
      <c r="B16" s="61">
        <v>60016</v>
      </c>
      <c r="C16" s="60">
        <v>6050</v>
      </c>
      <c r="D16" s="62" t="s">
        <v>49</v>
      </c>
      <c r="E16" s="53" t="s">
        <v>35</v>
      </c>
      <c r="F16" s="175">
        <v>40000</v>
      </c>
      <c r="G16" s="175">
        <v>120000</v>
      </c>
      <c r="H16" s="175">
        <v>120000</v>
      </c>
      <c r="I16" s="175">
        <v>0</v>
      </c>
      <c r="J16" s="175">
        <f t="shared" si="2"/>
        <v>120000</v>
      </c>
      <c r="K16" s="175">
        <v>0</v>
      </c>
      <c r="L16" s="175">
        <v>0</v>
      </c>
      <c r="M16" s="175">
        <v>0</v>
      </c>
      <c r="N16" s="186" t="s">
        <v>50</v>
      </c>
    </row>
    <row r="17" spans="1:14" ht="22.5">
      <c r="A17" s="61">
        <v>600</v>
      </c>
      <c r="B17" s="61">
        <v>60016</v>
      </c>
      <c r="C17" s="60">
        <v>6050</v>
      </c>
      <c r="D17" s="62" t="s">
        <v>51</v>
      </c>
      <c r="E17" s="53">
        <v>2004</v>
      </c>
      <c r="F17" s="175">
        <v>0</v>
      </c>
      <c r="G17" s="175">
        <v>100000</v>
      </c>
      <c r="H17" s="175">
        <v>100000</v>
      </c>
      <c r="I17" s="175">
        <v>0</v>
      </c>
      <c r="J17" s="175">
        <f t="shared" si="2"/>
        <v>0</v>
      </c>
      <c r="K17" s="175">
        <v>10000</v>
      </c>
      <c r="L17" s="175">
        <v>0</v>
      </c>
      <c r="M17" s="175">
        <v>90000</v>
      </c>
      <c r="N17" s="186" t="s">
        <v>50</v>
      </c>
    </row>
    <row r="18" spans="1:14" ht="33.75">
      <c r="A18" s="61">
        <v>600</v>
      </c>
      <c r="B18" s="61">
        <v>60016</v>
      </c>
      <c r="C18" s="60">
        <v>6050</v>
      </c>
      <c r="D18" s="62" t="s">
        <v>152</v>
      </c>
      <c r="E18" s="53">
        <v>2004</v>
      </c>
      <c r="F18" s="175">
        <v>0</v>
      </c>
      <c r="G18" s="175">
        <v>240000</v>
      </c>
      <c r="H18" s="175">
        <v>240000</v>
      </c>
      <c r="I18" s="175">
        <v>0</v>
      </c>
      <c r="J18" s="175">
        <f t="shared" si="2"/>
        <v>0</v>
      </c>
      <c r="K18" s="175">
        <v>30000</v>
      </c>
      <c r="L18" s="175">
        <v>0</v>
      </c>
      <c r="M18" s="175">
        <v>210000</v>
      </c>
      <c r="N18" s="186" t="s">
        <v>50</v>
      </c>
    </row>
    <row r="19" spans="1:14" ht="22.5">
      <c r="A19" s="61">
        <v>600</v>
      </c>
      <c r="B19" s="61">
        <v>60016</v>
      </c>
      <c r="C19" s="60">
        <v>6050</v>
      </c>
      <c r="D19" s="62" t="s">
        <v>52</v>
      </c>
      <c r="E19" s="53">
        <v>2004</v>
      </c>
      <c r="F19" s="175">
        <v>0</v>
      </c>
      <c r="G19" s="175">
        <v>210000</v>
      </c>
      <c r="H19" s="175">
        <v>210000</v>
      </c>
      <c r="I19" s="175">
        <v>0</v>
      </c>
      <c r="J19" s="175">
        <f t="shared" si="2"/>
        <v>10000</v>
      </c>
      <c r="K19" s="175">
        <v>0</v>
      </c>
      <c r="L19" s="175">
        <v>0</v>
      </c>
      <c r="M19" s="175">
        <v>200000</v>
      </c>
      <c r="N19" s="186" t="s">
        <v>50</v>
      </c>
    </row>
    <row r="20" spans="1:14" ht="22.5">
      <c r="A20" s="61">
        <v>600</v>
      </c>
      <c r="B20" s="61">
        <v>60016</v>
      </c>
      <c r="C20" s="60">
        <v>6050</v>
      </c>
      <c r="D20" s="170" t="s">
        <v>133</v>
      </c>
      <c r="E20" s="53">
        <v>2004</v>
      </c>
      <c r="F20" s="175">
        <v>0</v>
      </c>
      <c r="G20" s="175">
        <v>75000</v>
      </c>
      <c r="H20" s="175">
        <v>75000</v>
      </c>
      <c r="I20" s="175">
        <v>0</v>
      </c>
      <c r="J20" s="175">
        <f t="shared" si="2"/>
        <v>75000</v>
      </c>
      <c r="K20" s="175">
        <v>0</v>
      </c>
      <c r="L20" s="175">
        <v>0</v>
      </c>
      <c r="M20" s="175">
        <v>0</v>
      </c>
      <c r="N20" s="186" t="s">
        <v>50</v>
      </c>
    </row>
    <row r="21" spans="1:14" ht="22.5">
      <c r="A21" s="61">
        <v>600</v>
      </c>
      <c r="B21" s="61">
        <v>60016</v>
      </c>
      <c r="C21" s="60">
        <v>6050</v>
      </c>
      <c r="D21" s="170" t="s">
        <v>131</v>
      </c>
      <c r="E21" s="53">
        <v>2004</v>
      </c>
      <c r="F21" s="175">
        <v>0</v>
      </c>
      <c r="G21" s="175">
        <v>50000</v>
      </c>
      <c r="H21" s="175">
        <v>50000</v>
      </c>
      <c r="I21" s="175">
        <v>0</v>
      </c>
      <c r="J21" s="175">
        <f t="shared" si="2"/>
        <v>50000</v>
      </c>
      <c r="K21" s="175">
        <v>0</v>
      </c>
      <c r="L21" s="175">
        <v>0</v>
      </c>
      <c r="M21" s="175">
        <v>0</v>
      </c>
      <c r="N21" s="186" t="s">
        <v>50</v>
      </c>
    </row>
    <row r="22" spans="1:14" ht="22.5">
      <c r="A22" s="61">
        <v>600</v>
      </c>
      <c r="B22" s="61">
        <v>60016</v>
      </c>
      <c r="C22" s="60">
        <v>6050</v>
      </c>
      <c r="D22" s="62" t="s">
        <v>122</v>
      </c>
      <c r="E22" s="53">
        <v>2004</v>
      </c>
      <c r="F22" s="175">
        <v>0</v>
      </c>
      <c r="G22" s="175">
        <v>10000</v>
      </c>
      <c r="H22" s="175">
        <v>10000</v>
      </c>
      <c r="I22" s="175">
        <v>0</v>
      </c>
      <c r="J22" s="175">
        <f t="shared" si="2"/>
        <v>10000</v>
      </c>
      <c r="K22" s="175">
        <v>0</v>
      </c>
      <c r="L22" s="175">
        <v>0</v>
      </c>
      <c r="M22" s="175">
        <v>0</v>
      </c>
      <c r="N22" s="186" t="s">
        <v>46</v>
      </c>
    </row>
    <row r="23" spans="1:14" ht="22.5">
      <c r="A23" s="61">
        <v>750</v>
      </c>
      <c r="B23" s="61">
        <v>75023</v>
      </c>
      <c r="C23" s="60">
        <v>6060</v>
      </c>
      <c r="D23" s="62" t="s">
        <v>53</v>
      </c>
      <c r="E23" s="53">
        <v>2004</v>
      </c>
      <c r="F23" s="175">
        <v>0</v>
      </c>
      <c r="G23" s="175">
        <v>33000</v>
      </c>
      <c r="H23" s="175">
        <v>33000</v>
      </c>
      <c r="I23" s="175">
        <v>0</v>
      </c>
      <c r="J23" s="175">
        <f t="shared" si="2"/>
        <v>33000</v>
      </c>
      <c r="K23" s="175">
        <v>0</v>
      </c>
      <c r="L23" s="175">
        <v>0</v>
      </c>
      <c r="M23" s="175"/>
      <c r="N23" s="186"/>
    </row>
    <row r="24" spans="1:14" ht="22.5">
      <c r="A24" s="61">
        <v>754</v>
      </c>
      <c r="B24" s="61">
        <v>75412</v>
      </c>
      <c r="C24" s="60">
        <v>6060</v>
      </c>
      <c r="D24" s="62" t="s">
        <v>140</v>
      </c>
      <c r="E24" s="53">
        <v>2004</v>
      </c>
      <c r="F24" s="175">
        <v>0</v>
      </c>
      <c r="G24" s="175">
        <v>40000</v>
      </c>
      <c r="H24" s="175">
        <v>40000</v>
      </c>
      <c r="I24" s="175">
        <v>0</v>
      </c>
      <c r="J24" s="175">
        <f t="shared" si="2"/>
        <v>0</v>
      </c>
      <c r="K24" s="175">
        <v>0</v>
      </c>
      <c r="L24" s="175">
        <v>0</v>
      </c>
      <c r="M24" s="175">
        <v>40000</v>
      </c>
      <c r="N24" s="186"/>
    </row>
    <row r="25" spans="1:14" ht="22.5">
      <c r="A25" s="60">
        <v>801</v>
      </c>
      <c r="B25" s="60">
        <v>80101</v>
      </c>
      <c r="C25" s="60">
        <v>6050</v>
      </c>
      <c r="D25" s="62" t="s">
        <v>54</v>
      </c>
      <c r="E25" s="53" t="s">
        <v>36</v>
      </c>
      <c r="F25" s="175">
        <v>1595777</v>
      </c>
      <c r="G25" s="175">
        <v>512736</v>
      </c>
      <c r="H25" s="175">
        <v>512736</v>
      </c>
      <c r="I25" s="175">
        <v>0</v>
      </c>
      <c r="J25" s="175">
        <f t="shared" si="2"/>
        <v>512736</v>
      </c>
      <c r="K25" s="175">
        <v>0</v>
      </c>
      <c r="L25" s="175">
        <v>0</v>
      </c>
      <c r="M25" s="175">
        <v>0</v>
      </c>
      <c r="N25" s="186" t="s">
        <v>37</v>
      </c>
    </row>
    <row r="26" spans="1:14" ht="22.5">
      <c r="A26" s="60">
        <v>801</v>
      </c>
      <c r="B26" s="60">
        <v>80110</v>
      </c>
      <c r="C26" s="60">
        <v>6050</v>
      </c>
      <c r="D26" s="62" t="s">
        <v>185</v>
      </c>
      <c r="E26" s="53">
        <v>2004</v>
      </c>
      <c r="F26" s="175">
        <v>0</v>
      </c>
      <c r="G26" s="175">
        <v>102950</v>
      </c>
      <c r="H26" s="175">
        <v>102950</v>
      </c>
      <c r="I26" s="175">
        <v>0</v>
      </c>
      <c r="J26" s="175">
        <f>H26-K26-L26-M26</f>
        <v>102950</v>
      </c>
      <c r="K26" s="175">
        <v>0</v>
      </c>
      <c r="L26" s="175">
        <v>0</v>
      </c>
      <c r="M26" s="175">
        <v>0</v>
      </c>
      <c r="N26" s="186" t="s">
        <v>37</v>
      </c>
    </row>
    <row r="27" spans="1:14" ht="22.5">
      <c r="A27" s="60">
        <v>801</v>
      </c>
      <c r="B27" s="60">
        <v>80110</v>
      </c>
      <c r="C27" s="60">
        <v>6050</v>
      </c>
      <c r="D27" s="62" t="s">
        <v>148</v>
      </c>
      <c r="E27" s="53">
        <v>2004</v>
      </c>
      <c r="F27" s="175">
        <v>0</v>
      </c>
      <c r="G27" s="175">
        <v>97050</v>
      </c>
      <c r="H27" s="175">
        <v>97050</v>
      </c>
      <c r="I27" s="175">
        <v>0</v>
      </c>
      <c r="J27" s="175">
        <f t="shared" si="2"/>
        <v>97050</v>
      </c>
      <c r="K27" s="175">
        <v>0</v>
      </c>
      <c r="L27" s="175">
        <v>0</v>
      </c>
      <c r="M27" s="175">
        <v>0</v>
      </c>
      <c r="N27" s="186" t="s">
        <v>37</v>
      </c>
    </row>
    <row r="28" spans="1:14" ht="22.5">
      <c r="A28" s="60">
        <v>801</v>
      </c>
      <c r="B28" s="60">
        <v>80110</v>
      </c>
      <c r="C28" s="60">
        <v>6060</v>
      </c>
      <c r="D28" s="62" t="s">
        <v>149</v>
      </c>
      <c r="E28" s="53">
        <v>2004</v>
      </c>
      <c r="F28" s="175">
        <v>0</v>
      </c>
      <c r="G28" s="175">
        <v>280000</v>
      </c>
      <c r="H28" s="175">
        <v>280000</v>
      </c>
      <c r="I28" s="175">
        <v>0</v>
      </c>
      <c r="J28" s="175">
        <f t="shared" si="2"/>
        <v>280000</v>
      </c>
      <c r="K28" s="175">
        <v>0</v>
      </c>
      <c r="L28" s="175">
        <v>0</v>
      </c>
      <c r="M28" s="175">
        <v>0</v>
      </c>
      <c r="N28" s="186" t="s">
        <v>37</v>
      </c>
    </row>
    <row r="29" spans="1:14" ht="22.5">
      <c r="A29" s="60">
        <v>801</v>
      </c>
      <c r="B29" s="60">
        <v>80110</v>
      </c>
      <c r="C29" s="60">
        <v>6060</v>
      </c>
      <c r="D29" s="170" t="s">
        <v>146</v>
      </c>
      <c r="E29" s="53">
        <v>2004</v>
      </c>
      <c r="F29" s="175">
        <v>0</v>
      </c>
      <c r="G29" s="175">
        <v>9000</v>
      </c>
      <c r="H29" s="175">
        <v>9000</v>
      </c>
      <c r="I29" s="175">
        <v>0</v>
      </c>
      <c r="J29" s="175">
        <f t="shared" si="2"/>
        <v>9000</v>
      </c>
      <c r="K29" s="175">
        <v>0</v>
      </c>
      <c r="L29" s="175">
        <v>0</v>
      </c>
      <c r="M29" s="175">
        <v>0</v>
      </c>
      <c r="N29" s="186"/>
    </row>
    <row r="30" spans="1:14" ht="22.5">
      <c r="A30" s="60">
        <v>801</v>
      </c>
      <c r="B30" s="60">
        <v>80195</v>
      </c>
      <c r="C30" s="60">
        <v>6060</v>
      </c>
      <c r="D30" s="62" t="s">
        <v>72</v>
      </c>
      <c r="E30" s="53">
        <v>2004</v>
      </c>
      <c r="F30" s="175">
        <v>0</v>
      </c>
      <c r="G30" s="175">
        <v>4500</v>
      </c>
      <c r="H30" s="175">
        <v>4500</v>
      </c>
      <c r="I30" s="175">
        <v>0</v>
      </c>
      <c r="J30" s="175">
        <f t="shared" si="2"/>
        <v>4500</v>
      </c>
      <c r="K30" s="175">
        <v>0</v>
      </c>
      <c r="L30" s="175">
        <v>0</v>
      </c>
      <c r="M30" s="175">
        <v>0</v>
      </c>
      <c r="N30" s="186"/>
    </row>
    <row r="31" spans="1:14" ht="22.5">
      <c r="A31" s="60">
        <v>852</v>
      </c>
      <c r="B31" s="60">
        <v>85212</v>
      </c>
      <c r="C31" s="60">
        <v>6060</v>
      </c>
      <c r="D31" s="170" t="s">
        <v>132</v>
      </c>
      <c r="E31" s="53">
        <v>2004</v>
      </c>
      <c r="F31" s="175">
        <v>0</v>
      </c>
      <c r="G31" s="175">
        <v>6849</v>
      </c>
      <c r="H31" s="175">
        <v>6849</v>
      </c>
      <c r="I31" s="175">
        <v>0</v>
      </c>
      <c r="J31" s="175">
        <f t="shared" si="2"/>
        <v>6849</v>
      </c>
      <c r="K31" s="175">
        <v>0</v>
      </c>
      <c r="L31" s="175">
        <v>0</v>
      </c>
      <c r="M31" s="175">
        <v>0</v>
      </c>
      <c r="N31" s="186"/>
    </row>
    <row r="32" spans="1:14" ht="22.5">
      <c r="A32" s="61">
        <v>900</v>
      </c>
      <c r="B32" s="61">
        <v>90001</v>
      </c>
      <c r="C32" s="60">
        <v>6050</v>
      </c>
      <c r="D32" s="62" t="s">
        <v>150</v>
      </c>
      <c r="E32" s="53">
        <v>2004</v>
      </c>
      <c r="F32" s="175">
        <v>0</v>
      </c>
      <c r="G32" s="175">
        <v>192000</v>
      </c>
      <c r="H32" s="175">
        <v>192000</v>
      </c>
      <c r="I32" s="175">
        <v>0</v>
      </c>
      <c r="J32" s="175">
        <f t="shared" si="2"/>
        <v>192000</v>
      </c>
      <c r="K32" s="175">
        <v>0</v>
      </c>
      <c r="L32" s="175">
        <v>0</v>
      </c>
      <c r="M32" s="175">
        <v>0</v>
      </c>
      <c r="N32" s="53" t="s">
        <v>173</v>
      </c>
    </row>
    <row r="33" spans="1:14" ht="22.5">
      <c r="A33" s="60">
        <v>900</v>
      </c>
      <c r="B33" s="60">
        <v>90003</v>
      </c>
      <c r="C33" s="60">
        <v>6060</v>
      </c>
      <c r="D33" s="170" t="s">
        <v>147</v>
      </c>
      <c r="E33" s="53">
        <v>2004</v>
      </c>
      <c r="F33" s="175">
        <v>0</v>
      </c>
      <c r="G33" s="175">
        <v>5500</v>
      </c>
      <c r="H33" s="175">
        <v>5500</v>
      </c>
      <c r="I33" s="175">
        <v>0</v>
      </c>
      <c r="J33" s="175">
        <f t="shared" si="2"/>
        <v>5500</v>
      </c>
      <c r="K33" s="175">
        <v>0</v>
      </c>
      <c r="L33" s="175">
        <v>0</v>
      </c>
      <c r="M33" s="175">
        <v>0</v>
      </c>
      <c r="N33" s="186"/>
    </row>
    <row r="34" spans="1:14" ht="33.75">
      <c r="A34" s="61">
        <v>900</v>
      </c>
      <c r="B34" s="61">
        <v>90095</v>
      </c>
      <c r="C34" s="60">
        <v>6050</v>
      </c>
      <c r="D34" s="62" t="s">
        <v>55</v>
      </c>
      <c r="E34" s="53">
        <v>2004</v>
      </c>
      <c r="F34" s="175">
        <v>0</v>
      </c>
      <c r="G34" s="175">
        <v>112300</v>
      </c>
      <c r="H34" s="175">
        <v>112300</v>
      </c>
      <c r="I34" s="175">
        <v>0</v>
      </c>
      <c r="J34" s="175">
        <f t="shared" si="2"/>
        <v>27800</v>
      </c>
      <c r="K34" s="175">
        <v>0</v>
      </c>
      <c r="L34" s="175">
        <v>84500</v>
      </c>
      <c r="M34" s="175">
        <v>0</v>
      </c>
      <c r="N34" s="186" t="s">
        <v>46</v>
      </c>
    </row>
    <row r="35" spans="1:14" ht="12.75">
      <c r="A35" s="61">
        <v>900</v>
      </c>
      <c r="B35" s="61">
        <v>90095</v>
      </c>
      <c r="C35" s="60">
        <v>6050</v>
      </c>
      <c r="D35" s="62" t="s">
        <v>56</v>
      </c>
      <c r="E35" s="53">
        <v>2004</v>
      </c>
      <c r="F35" s="175">
        <v>0</v>
      </c>
      <c r="G35" s="175">
        <v>46000</v>
      </c>
      <c r="H35" s="175">
        <v>46000</v>
      </c>
      <c r="I35" s="175"/>
      <c r="J35" s="175">
        <f t="shared" si="2"/>
        <v>11000</v>
      </c>
      <c r="K35" s="175">
        <v>0</v>
      </c>
      <c r="L35" s="175">
        <v>0</v>
      </c>
      <c r="M35" s="175">
        <v>35000</v>
      </c>
      <c r="N35" s="186"/>
    </row>
    <row r="36" spans="1:14" ht="22.5">
      <c r="A36" s="60">
        <v>900</v>
      </c>
      <c r="B36" s="60">
        <v>90095</v>
      </c>
      <c r="C36" s="60">
        <v>6050</v>
      </c>
      <c r="D36" s="62" t="s">
        <v>57</v>
      </c>
      <c r="E36" s="53" t="s">
        <v>35</v>
      </c>
      <c r="F36" s="175">
        <v>17000</v>
      </c>
      <c r="G36" s="175">
        <v>45000</v>
      </c>
      <c r="H36" s="175">
        <v>45000</v>
      </c>
      <c r="I36" s="175">
        <v>0</v>
      </c>
      <c r="J36" s="175">
        <f t="shared" si="2"/>
        <v>45000</v>
      </c>
      <c r="K36" s="175">
        <v>0</v>
      </c>
      <c r="L36" s="175">
        <v>0</v>
      </c>
      <c r="M36" s="175">
        <v>0</v>
      </c>
      <c r="N36" s="186" t="s">
        <v>46</v>
      </c>
    </row>
    <row r="37" spans="1:14" ht="22.5">
      <c r="A37" s="60">
        <v>900</v>
      </c>
      <c r="B37" s="60">
        <v>90095</v>
      </c>
      <c r="C37" s="60">
        <v>6050</v>
      </c>
      <c r="D37" s="62" t="s">
        <v>58</v>
      </c>
      <c r="E37" s="53" t="s">
        <v>35</v>
      </c>
      <c r="F37" s="175">
        <v>10000</v>
      </c>
      <c r="G37" s="175">
        <v>15000</v>
      </c>
      <c r="H37" s="175">
        <v>15000</v>
      </c>
      <c r="I37" s="175">
        <v>0</v>
      </c>
      <c r="J37" s="175">
        <f t="shared" si="2"/>
        <v>11600</v>
      </c>
      <c r="K37" s="175">
        <v>3400</v>
      </c>
      <c r="L37" s="175">
        <v>0</v>
      </c>
      <c r="M37" s="175">
        <v>0</v>
      </c>
      <c r="N37" s="186" t="s">
        <v>46</v>
      </c>
    </row>
    <row r="38" spans="1:14" ht="33.75">
      <c r="A38" s="60">
        <v>900</v>
      </c>
      <c r="B38" s="60">
        <v>90095</v>
      </c>
      <c r="C38" s="60">
        <v>6050</v>
      </c>
      <c r="D38" s="62" t="s">
        <v>142</v>
      </c>
      <c r="E38" s="53">
        <v>2004</v>
      </c>
      <c r="F38" s="175">
        <v>0</v>
      </c>
      <c r="G38" s="175">
        <v>65000</v>
      </c>
      <c r="H38" s="175">
        <v>65000</v>
      </c>
      <c r="I38" s="175">
        <v>0</v>
      </c>
      <c r="J38" s="175">
        <f t="shared" si="2"/>
        <v>0</v>
      </c>
      <c r="K38" s="175">
        <v>0</v>
      </c>
      <c r="L38" s="175">
        <v>0</v>
      </c>
      <c r="M38" s="175">
        <v>65000</v>
      </c>
      <c r="N38" s="186"/>
    </row>
    <row r="39" spans="1:14" ht="12.75">
      <c r="A39" s="60">
        <v>900</v>
      </c>
      <c r="B39" s="60">
        <v>90095</v>
      </c>
      <c r="C39" s="60">
        <v>6050</v>
      </c>
      <c r="D39" s="62" t="s">
        <v>59</v>
      </c>
      <c r="E39" s="53">
        <v>2004</v>
      </c>
      <c r="F39" s="175">
        <v>0</v>
      </c>
      <c r="G39" s="175">
        <v>50000</v>
      </c>
      <c r="H39" s="175">
        <v>50000</v>
      </c>
      <c r="I39" s="175">
        <v>0</v>
      </c>
      <c r="J39" s="175">
        <f t="shared" si="2"/>
        <v>0</v>
      </c>
      <c r="K39" s="175">
        <v>0</v>
      </c>
      <c r="L39" s="175">
        <v>0</v>
      </c>
      <c r="M39" s="175">
        <v>50000</v>
      </c>
      <c r="N39" s="186"/>
    </row>
    <row r="40" spans="1:14" ht="18">
      <c r="A40" s="180" t="s">
        <v>12</v>
      </c>
      <c r="B40" s="251" t="s">
        <v>34</v>
      </c>
      <c r="C40" s="252"/>
      <c r="D40" s="252"/>
      <c r="E40" s="253"/>
      <c r="F40" s="177">
        <f aca="true" t="shared" si="3" ref="F40:M40">SUM(F41:F49)</f>
        <v>0</v>
      </c>
      <c r="G40" s="177">
        <f t="shared" si="3"/>
        <v>13566000</v>
      </c>
      <c r="H40" s="177">
        <f t="shared" si="3"/>
        <v>843703</v>
      </c>
      <c r="I40" s="177">
        <f t="shared" si="3"/>
        <v>12722297</v>
      </c>
      <c r="J40" s="177">
        <f t="shared" si="3"/>
        <v>528000</v>
      </c>
      <c r="K40" s="177">
        <f>SUM(K41:K49)</f>
        <v>14703</v>
      </c>
      <c r="L40" s="177">
        <f>SUM(L41:L49)</f>
        <v>251000</v>
      </c>
      <c r="M40" s="177">
        <f t="shared" si="3"/>
        <v>50000</v>
      </c>
      <c r="N40" s="186"/>
    </row>
    <row r="41" spans="1:14" ht="22.5">
      <c r="A41" s="61">
        <v>600</v>
      </c>
      <c r="B41" s="61">
        <v>60016</v>
      </c>
      <c r="C41" s="60">
        <v>6050</v>
      </c>
      <c r="D41" s="62" t="s">
        <v>60</v>
      </c>
      <c r="E41" s="53" t="s">
        <v>200</v>
      </c>
      <c r="F41" s="175">
        <v>0</v>
      </c>
      <c r="G41" s="175">
        <v>2050000</v>
      </c>
      <c r="H41" s="175">
        <v>225000</v>
      </c>
      <c r="I41" s="175">
        <f>G41-H41</f>
        <v>1825000</v>
      </c>
      <c r="J41" s="175">
        <f aca="true" t="shared" si="4" ref="J41:J49">H41-K41-L41-M41</f>
        <v>225000</v>
      </c>
      <c r="K41" s="175">
        <v>0</v>
      </c>
      <c r="L41" s="175">
        <v>0</v>
      </c>
      <c r="M41" s="175">
        <v>0</v>
      </c>
      <c r="N41" s="186"/>
    </row>
    <row r="42" spans="1:14" ht="22.5">
      <c r="A42" s="61">
        <v>600</v>
      </c>
      <c r="B42" s="61">
        <v>60016</v>
      </c>
      <c r="C42" s="60">
        <v>6050</v>
      </c>
      <c r="D42" s="62" t="s">
        <v>199</v>
      </c>
      <c r="E42" s="53" t="s">
        <v>61</v>
      </c>
      <c r="F42" s="175">
        <v>0</v>
      </c>
      <c r="G42" s="175">
        <v>475000</v>
      </c>
      <c r="H42" s="175">
        <v>160000</v>
      </c>
      <c r="I42" s="175">
        <f aca="true" t="shared" si="5" ref="I42:I49">G42-H42</f>
        <v>315000</v>
      </c>
      <c r="J42" s="175">
        <f t="shared" si="4"/>
        <v>160000</v>
      </c>
      <c r="K42" s="175">
        <v>0</v>
      </c>
      <c r="L42" s="175">
        <v>0</v>
      </c>
      <c r="M42" s="175">
        <v>0</v>
      </c>
      <c r="N42" s="186"/>
    </row>
    <row r="43" spans="1:14" ht="22.5">
      <c r="A43" s="61">
        <v>600</v>
      </c>
      <c r="B43" s="61">
        <v>60016</v>
      </c>
      <c r="C43" s="60">
        <v>6050</v>
      </c>
      <c r="D43" s="62" t="s">
        <v>123</v>
      </c>
      <c r="E43" s="53" t="s">
        <v>61</v>
      </c>
      <c r="F43" s="175">
        <v>0</v>
      </c>
      <c r="G43" s="175">
        <v>1110000</v>
      </c>
      <c r="H43" s="175">
        <v>335000</v>
      </c>
      <c r="I43" s="175">
        <f t="shared" si="5"/>
        <v>775000</v>
      </c>
      <c r="J43" s="175">
        <f t="shared" si="4"/>
        <v>84000</v>
      </c>
      <c r="K43" s="175">
        <v>0</v>
      </c>
      <c r="L43" s="175">
        <v>251000</v>
      </c>
      <c r="M43" s="175">
        <v>0</v>
      </c>
      <c r="N43" s="186"/>
    </row>
    <row r="44" spans="1:14" ht="22.5">
      <c r="A44" s="61">
        <v>600</v>
      </c>
      <c r="B44" s="61">
        <v>60016</v>
      </c>
      <c r="C44" s="60">
        <v>6050</v>
      </c>
      <c r="D44" s="62" t="s">
        <v>62</v>
      </c>
      <c r="E44" s="53" t="s">
        <v>61</v>
      </c>
      <c r="F44" s="175"/>
      <c r="G44" s="175">
        <v>20000</v>
      </c>
      <c r="H44" s="175">
        <v>5000</v>
      </c>
      <c r="I44" s="175">
        <f t="shared" si="5"/>
        <v>15000</v>
      </c>
      <c r="J44" s="175">
        <f t="shared" si="4"/>
        <v>5000</v>
      </c>
      <c r="K44" s="175">
        <v>0</v>
      </c>
      <c r="L44" s="175">
        <v>0</v>
      </c>
      <c r="M44" s="175">
        <v>0</v>
      </c>
      <c r="N44" s="186"/>
    </row>
    <row r="45" spans="1:14" ht="22.5">
      <c r="A45" s="61">
        <v>600</v>
      </c>
      <c r="B45" s="61">
        <v>60016</v>
      </c>
      <c r="C45" s="60">
        <v>6050</v>
      </c>
      <c r="D45" s="62" t="s">
        <v>63</v>
      </c>
      <c r="E45" s="53" t="s">
        <v>61</v>
      </c>
      <c r="F45" s="175">
        <v>0</v>
      </c>
      <c r="G45" s="175">
        <v>537000</v>
      </c>
      <c r="H45" s="175">
        <v>25703</v>
      </c>
      <c r="I45" s="175">
        <f t="shared" si="5"/>
        <v>511297</v>
      </c>
      <c r="J45" s="175">
        <f t="shared" si="4"/>
        <v>11000</v>
      </c>
      <c r="K45" s="175">
        <v>14703</v>
      </c>
      <c r="L45" s="175">
        <v>0</v>
      </c>
      <c r="M45" s="175">
        <v>0</v>
      </c>
      <c r="N45" s="186"/>
    </row>
    <row r="46" spans="1:14" ht="22.5">
      <c r="A46" s="61">
        <v>600</v>
      </c>
      <c r="B46" s="61">
        <v>60016</v>
      </c>
      <c r="C46" s="60">
        <v>6050</v>
      </c>
      <c r="D46" s="62" t="s">
        <v>64</v>
      </c>
      <c r="E46" s="53" t="s">
        <v>61</v>
      </c>
      <c r="F46" s="175">
        <v>0</v>
      </c>
      <c r="G46" s="175">
        <v>657000</v>
      </c>
      <c r="H46" s="175">
        <v>19000</v>
      </c>
      <c r="I46" s="175">
        <f t="shared" si="5"/>
        <v>638000</v>
      </c>
      <c r="J46" s="175">
        <f t="shared" si="4"/>
        <v>19000</v>
      </c>
      <c r="K46" s="175">
        <v>0</v>
      </c>
      <c r="L46" s="175">
        <v>0</v>
      </c>
      <c r="M46" s="175">
        <v>0</v>
      </c>
      <c r="N46" s="186"/>
    </row>
    <row r="47" spans="1:14" ht="22.5">
      <c r="A47" s="61">
        <v>600</v>
      </c>
      <c r="B47" s="61">
        <v>60016</v>
      </c>
      <c r="C47" s="60">
        <v>6050</v>
      </c>
      <c r="D47" s="62" t="s">
        <v>65</v>
      </c>
      <c r="E47" s="53" t="s">
        <v>61</v>
      </c>
      <c r="F47" s="175">
        <v>0</v>
      </c>
      <c r="G47" s="175">
        <v>568000</v>
      </c>
      <c r="H47" s="175">
        <v>14000</v>
      </c>
      <c r="I47" s="175">
        <f t="shared" si="5"/>
        <v>554000</v>
      </c>
      <c r="J47" s="175">
        <f t="shared" si="4"/>
        <v>14000</v>
      </c>
      <c r="K47" s="175">
        <v>0</v>
      </c>
      <c r="L47" s="175">
        <v>0</v>
      </c>
      <c r="M47" s="175">
        <v>0</v>
      </c>
      <c r="N47" s="186"/>
    </row>
    <row r="48" spans="1:14" ht="22.5">
      <c r="A48" s="61">
        <v>600</v>
      </c>
      <c r="B48" s="61">
        <v>60016</v>
      </c>
      <c r="C48" s="60">
        <v>6050</v>
      </c>
      <c r="D48" s="62" t="s">
        <v>66</v>
      </c>
      <c r="E48" s="53" t="s">
        <v>61</v>
      </c>
      <c r="F48" s="175">
        <v>0</v>
      </c>
      <c r="G48" s="175">
        <v>149000</v>
      </c>
      <c r="H48" s="175">
        <v>10000</v>
      </c>
      <c r="I48" s="175">
        <f t="shared" si="5"/>
        <v>139000</v>
      </c>
      <c r="J48" s="175">
        <f t="shared" si="4"/>
        <v>10000</v>
      </c>
      <c r="K48" s="175">
        <v>0</v>
      </c>
      <c r="L48" s="175">
        <v>0</v>
      </c>
      <c r="M48" s="175">
        <v>0</v>
      </c>
      <c r="N48" s="186"/>
    </row>
    <row r="49" spans="1:14" ht="22.5">
      <c r="A49" s="60">
        <v>926</v>
      </c>
      <c r="B49" s="60">
        <v>92601</v>
      </c>
      <c r="C49" s="60">
        <v>6050</v>
      </c>
      <c r="D49" s="62" t="s">
        <v>71</v>
      </c>
      <c r="E49" s="53" t="s">
        <v>67</v>
      </c>
      <c r="F49" s="175">
        <v>0</v>
      </c>
      <c r="G49" s="175">
        <v>8000000</v>
      </c>
      <c r="H49" s="175">
        <v>50000</v>
      </c>
      <c r="I49" s="175">
        <f t="shared" si="5"/>
        <v>7950000</v>
      </c>
      <c r="J49" s="175">
        <f t="shared" si="4"/>
        <v>0</v>
      </c>
      <c r="K49" s="175">
        <v>0</v>
      </c>
      <c r="L49" s="175">
        <v>0</v>
      </c>
      <c r="M49" s="175">
        <v>50000</v>
      </c>
      <c r="N49" s="186"/>
    </row>
    <row r="50" spans="1:14" ht="12.75">
      <c r="A50" s="63"/>
      <c r="B50" s="63"/>
      <c r="C50" s="63"/>
      <c r="D50" s="64"/>
      <c r="E50" s="65"/>
      <c r="F50" s="66"/>
      <c r="G50" s="66"/>
      <c r="H50" s="66"/>
      <c r="I50" s="66"/>
      <c r="J50" s="66"/>
      <c r="K50" s="66"/>
      <c r="L50" s="66"/>
      <c r="M50" s="66"/>
      <c r="N50" s="64"/>
    </row>
    <row r="51" spans="1:14" ht="12.75">
      <c r="A51" s="7"/>
      <c r="B51" s="7"/>
      <c r="C51" s="7"/>
      <c r="D51" s="67"/>
      <c r="E51" s="63"/>
      <c r="F51" s="66"/>
      <c r="G51" s="66"/>
      <c r="H51" s="66"/>
      <c r="I51" s="66"/>
      <c r="J51" s="66"/>
      <c r="K51" s="66"/>
      <c r="L51" s="66"/>
      <c r="M51" s="66"/>
      <c r="N51" s="7"/>
    </row>
    <row r="52" spans="1:14" ht="12.75">
      <c r="A52" s="7"/>
      <c r="B52" s="7"/>
      <c r="C52" s="7"/>
      <c r="D52" s="7"/>
      <c r="E52" s="63"/>
      <c r="F52" s="7"/>
      <c r="G52" s="7"/>
      <c r="H52" s="7"/>
      <c r="I52" s="7"/>
      <c r="J52" s="7"/>
      <c r="K52" s="7"/>
      <c r="L52" s="7"/>
      <c r="M52" s="7"/>
      <c r="N52" s="7"/>
    </row>
    <row r="53" spans="1:14" ht="12.75">
      <c r="A53" s="7"/>
      <c r="B53" s="7"/>
      <c r="C53" s="7"/>
      <c r="D53" s="7"/>
      <c r="E53" s="63"/>
      <c r="F53" s="7"/>
      <c r="G53" s="7"/>
      <c r="H53" s="7"/>
      <c r="I53" s="7"/>
      <c r="J53" s="7"/>
      <c r="K53" s="7"/>
      <c r="L53" s="7"/>
      <c r="M53" s="7"/>
      <c r="N53" s="7"/>
    </row>
  </sheetData>
  <mergeCells count="20">
    <mergeCell ref="M8:M9"/>
    <mergeCell ref="B11:D11"/>
    <mergeCell ref="B12:E12"/>
    <mergeCell ref="B40:E40"/>
    <mergeCell ref="F7:F9"/>
    <mergeCell ref="L8:L9"/>
    <mergeCell ref="I1:N1"/>
    <mergeCell ref="I2:N2"/>
    <mergeCell ref="I3:N3"/>
    <mergeCell ref="I4:N4"/>
    <mergeCell ref="N7:N9"/>
    <mergeCell ref="A7:C8"/>
    <mergeCell ref="B5:M5"/>
    <mergeCell ref="G7:G9"/>
    <mergeCell ref="H7:H9"/>
    <mergeCell ref="I7:I9"/>
    <mergeCell ref="D7:D9"/>
    <mergeCell ref="J7:M7"/>
    <mergeCell ref="E7:E8"/>
    <mergeCell ref="K8:K9"/>
  </mergeCells>
  <printOptions/>
  <pageMargins left="0" right="0" top="0.3937007874015748" bottom="0.3937007874015748" header="0" footer="0"/>
  <pageSetup horizontalDpi="600" verticalDpi="600" orientation="landscape" paperSize="9" scale="87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16"/>
  <sheetViews>
    <sheetView workbookViewId="0" topLeftCell="A1">
      <selection activeCell="D16" sqref="A1:D16"/>
    </sheetView>
  </sheetViews>
  <sheetFormatPr defaultColWidth="9.00390625" defaultRowHeight="12.75"/>
  <cols>
    <col min="1" max="1" width="2.625" style="2" customWidth="1"/>
    <col min="2" max="2" width="5.875" style="6" customWidth="1"/>
    <col min="3" max="3" width="64.25390625" style="2" customWidth="1"/>
    <col min="4" max="4" width="16.75390625" style="49" customWidth="1"/>
    <col min="5" max="6" width="2.625" style="2" customWidth="1"/>
    <col min="7" max="8" width="9.125" style="49" customWidth="1"/>
    <col min="9" max="16384" width="9.125" style="2" customWidth="1"/>
  </cols>
  <sheetData>
    <row r="1" spans="3:4" ht="15">
      <c r="C1" s="258" t="s">
        <v>22</v>
      </c>
      <c r="D1" s="258"/>
    </row>
    <row r="2" spans="2:4" ht="18">
      <c r="B2" s="36"/>
      <c r="C2" s="259" t="str">
        <f>Dane!B1</f>
        <v>do Uchwały Nr XIX/124/2004</v>
      </c>
      <c r="D2" s="259"/>
    </row>
    <row r="3" spans="3:4" ht="18.75">
      <c r="C3" s="256" t="s">
        <v>15</v>
      </c>
      <c r="D3" s="256"/>
    </row>
    <row r="4" spans="3:4" ht="15">
      <c r="C4" s="257" t="str">
        <f>Dane!B2</f>
        <v>z dnia 30 września 2004 roku</v>
      </c>
      <c r="D4" s="257"/>
    </row>
    <row r="5" spans="2:4" ht="23.25">
      <c r="B5" s="254" t="s">
        <v>117</v>
      </c>
      <c r="C5" s="255"/>
      <c r="D5" s="255"/>
    </row>
    <row r="6" spans="3:4" ht="13.5" thickBot="1">
      <c r="C6" s="6"/>
      <c r="D6" s="5"/>
    </row>
    <row r="7" spans="2:8" s="6" customFormat="1" ht="18.75" thickBot="1">
      <c r="B7" s="37" t="s">
        <v>16</v>
      </c>
      <c r="C7" s="38" t="s">
        <v>2</v>
      </c>
      <c r="D7" s="39" t="s">
        <v>17</v>
      </c>
      <c r="G7" s="183"/>
      <c r="H7" s="183"/>
    </row>
    <row r="8" spans="2:4" ht="15">
      <c r="B8" s="40">
        <v>1</v>
      </c>
      <c r="C8" s="41" t="s">
        <v>18</v>
      </c>
      <c r="D8" s="42">
        <f>'Załącznik Nr 1'!J7</f>
        <v>20015693</v>
      </c>
    </row>
    <row r="9" spans="2:4" ht="15">
      <c r="B9" s="43">
        <v>2</v>
      </c>
      <c r="C9" s="44" t="s">
        <v>143</v>
      </c>
      <c r="D9" s="45">
        <v>1000000</v>
      </c>
    </row>
    <row r="10" spans="2:4" ht="15">
      <c r="B10" s="43">
        <v>3</v>
      </c>
      <c r="C10" s="44" t="s">
        <v>137</v>
      </c>
      <c r="D10" s="45">
        <v>335500</v>
      </c>
    </row>
    <row r="11" spans="2:8" ht="15">
      <c r="B11" s="43">
        <v>4</v>
      </c>
      <c r="C11" s="44" t="s">
        <v>138</v>
      </c>
      <c r="D11" s="45">
        <v>380204</v>
      </c>
      <c r="G11" s="49">
        <v>380204</v>
      </c>
      <c r="H11" s="49">
        <f>G11-D11</f>
        <v>0</v>
      </c>
    </row>
    <row r="12" spans="2:8" ht="15">
      <c r="B12" s="43">
        <v>5</v>
      </c>
      <c r="C12" s="44" t="s">
        <v>139</v>
      </c>
      <c r="D12" s="45">
        <v>116000</v>
      </c>
      <c r="G12" s="49">
        <v>423500</v>
      </c>
      <c r="H12" s="49">
        <f>G12-D12</f>
        <v>307500</v>
      </c>
    </row>
    <row r="13" spans="2:8" ht="15">
      <c r="B13" s="43">
        <v>6</v>
      </c>
      <c r="C13" s="44" t="s">
        <v>19</v>
      </c>
      <c r="D13" s="45">
        <f>SUM(D8:D12)</f>
        <v>21847397</v>
      </c>
      <c r="G13" s="49">
        <f>SUM(G11:G12)</f>
        <v>803704</v>
      </c>
      <c r="H13" s="49">
        <f>SUM(H11:H12)</f>
        <v>307500</v>
      </c>
    </row>
    <row r="14" spans="2:4" ht="15">
      <c r="B14" s="43">
        <v>7</v>
      </c>
      <c r="C14" s="44" t="s">
        <v>20</v>
      </c>
      <c r="D14" s="45">
        <f>'Załacznik Nr 2'!J8</f>
        <v>21670947</v>
      </c>
    </row>
    <row r="15" spans="2:4" ht="15">
      <c r="B15" s="43">
        <v>8</v>
      </c>
      <c r="C15" s="44" t="s">
        <v>38</v>
      </c>
      <c r="D15" s="45">
        <v>176450</v>
      </c>
    </row>
    <row r="16" spans="2:4" ht="15.75" thickBot="1">
      <c r="B16" s="46">
        <v>9</v>
      </c>
      <c r="C16" s="47" t="s">
        <v>21</v>
      </c>
      <c r="D16" s="48">
        <f>SUM(D13-D14-D15)</f>
        <v>0</v>
      </c>
    </row>
  </sheetData>
  <mergeCells count="5">
    <mergeCell ref="B5:D5"/>
    <mergeCell ref="C3:D3"/>
    <mergeCell ref="C4:D4"/>
    <mergeCell ref="C1:D1"/>
    <mergeCell ref="C2:D2"/>
  </mergeCells>
  <printOptions/>
  <pageMargins left="0.984251968503937" right="0" top="0.3937007874015748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50"/>
  <sheetViews>
    <sheetView zoomScale="75" zoomScaleNormal="75" workbookViewId="0" topLeftCell="A1">
      <selection activeCell="J18" sqref="A1:J18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3.625" style="3" customWidth="1"/>
    <col min="6" max="6" width="58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6384" width="9.125" style="2" customWidth="1"/>
  </cols>
  <sheetData>
    <row r="1" spans="6:10" ht="15">
      <c r="F1" s="267" t="s">
        <v>0</v>
      </c>
      <c r="G1" s="267"/>
      <c r="H1" s="267"/>
      <c r="I1" s="267"/>
      <c r="J1" s="268"/>
    </row>
    <row r="2" spans="6:10" ht="18">
      <c r="F2" s="269" t="str">
        <f>Dane!B1</f>
        <v>do Uchwały Nr XIX/124/2004</v>
      </c>
      <c r="G2" s="269"/>
      <c r="H2" s="269"/>
      <c r="I2" s="269"/>
      <c r="J2" s="270"/>
    </row>
    <row r="3" spans="6:10" ht="18.75">
      <c r="F3" s="271" t="s">
        <v>15</v>
      </c>
      <c r="G3" s="259"/>
      <c r="H3" s="259"/>
      <c r="I3" s="259"/>
      <c r="J3" s="259"/>
    </row>
    <row r="4" spans="6:10" ht="15">
      <c r="F4" s="272" t="str">
        <f>Dane!B2</f>
        <v>z dnia 30 września 2004 roku</v>
      </c>
      <c r="G4" s="272"/>
      <c r="H4" s="272"/>
      <c r="I4" s="272"/>
      <c r="J4" s="268"/>
    </row>
    <row r="5" spans="2:10" ht="20.25">
      <c r="B5" s="262" t="s">
        <v>118</v>
      </c>
      <c r="C5" s="263"/>
      <c r="D5" s="263"/>
      <c r="E5" s="263"/>
      <c r="F5" s="263"/>
      <c r="G5" s="263"/>
      <c r="H5" s="263"/>
      <c r="I5" s="263"/>
      <c r="J5" s="263"/>
    </row>
    <row r="6" spans="2:12" s="7" customFormat="1" ht="28.5">
      <c r="B6" s="264" t="s">
        <v>1</v>
      </c>
      <c r="C6" s="265"/>
      <c r="D6" s="265"/>
      <c r="E6" s="266"/>
      <c r="F6" s="178" t="s">
        <v>2</v>
      </c>
      <c r="G6" s="8" t="s">
        <v>40</v>
      </c>
      <c r="H6" s="8" t="s">
        <v>9</v>
      </c>
      <c r="I6" s="8" t="s">
        <v>10</v>
      </c>
      <c r="J6" s="9" t="s">
        <v>69</v>
      </c>
      <c r="K6" s="10"/>
      <c r="L6" s="10"/>
    </row>
    <row r="7" spans="2:10" ht="19.5" thickBot="1">
      <c r="B7" s="11" t="s">
        <v>3</v>
      </c>
      <c r="C7" s="11" t="s">
        <v>8</v>
      </c>
      <c r="D7" s="11" t="s">
        <v>7</v>
      </c>
      <c r="E7" s="11" t="s">
        <v>11</v>
      </c>
      <c r="F7" s="179" t="s">
        <v>4</v>
      </c>
      <c r="G7" s="12">
        <v>19300151</v>
      </c>
      <c r="H7" s="12">
        <f>SUM(H9:H24)</f>
        <v>0</v>
      </c>
      <c r="I7" s="12">
        <f>SUM(I9:I24)</f>
        <v>715542</v>
      </c>
      <c r="J7" s="13">
        <f>SUM(G7-H7+I7)</f>
        <v>20015693</v>
      </c>
    </row>
    <row r="8" spans="2:10" ht="19.5" thickTop="1">
      <c r="B8" s="260" t="s">
        <v>24</v>
      </c>
      <c r="C8" s="261"/>
      <c r="D8" s="261"/>
      <c r="E8" s="261"/>
      <c r="F8" s="261"/>
      <c r="G8" s="14"/>
      <c r="H8" s="14"/>
      <c r="I8" s="15"/>
      <c r="J8" s="16"/>
    </row>
    <row r="9" spans="2:11" ht="36">
      <c r="B9" s="17">
        <v>700</v>
      </c>
      <c r="C9" s="17">
        <v>70005</v>
      </c>
      <c r="D9" s="17" t="s">
        <v>157</v>
      </c>
      <c r="E9" s="18"/>
      <c r="F9" s="169" t="s">
        <v>165</v>
      </c>
      <c r="G9" s="20">
        <v>25000</v>
      </c>
      <c r="H9" s="20"/>
      <c r="I9" s="20">
        <v>7000</v>
      </c>
      <c r="J9" s="21">
        <f aca="true" t="shared" si="0" ref="J9:J18">SUM(G9-H9+I9)</f>
        <v>32000</v>
      </c>
      <c r="K9" s="10"/>
    </row>
    <row r="10" spans="2:11" ht="24">
      <c r="B10" s="17">
        <v>700</v>
      </c>
      <c r="C10" s="17">
        <v>70005</v>
      </c>
      <c r="D10" s="17" t="s">
        <v>68</v>
      </c>
      <c r="E10" s="18"/>
      <c r="F10" s="169" t="s">
        <v>166</v>
      </c>
      <c r="G10" s="20">
        <v>293836</v>
      </c>
      <c r="H10" s="20"/>
      <c r="I10" s="20">
        <v>154542</v>
      </c>
      <c r="J10" s="21">
        <f t="shared" si="0"/>
        <v>448378</v>
      </c>
      <c r="K10" s="10"/>
    </row>
    <row r="11" spans="2:11" ht="15">
      <c r="B11" s="22">
        <v>700</v>
      </c>
      <c r="C11" s="22">
        <v>70005</v>
      </c>
      <c r="D11" s="17" t="s">
        <v>89</v>
      </c>
      <c r="E11" s="18"/>
      <c r="F11" s="169" t="s">
        <v>178</v>
      </c>
      <c r="G11" s="20">
        <v>0</v>
      </c>
      <c r="H11" s="20"/>
      <c r="I11" s="20">
        <v>2000</v>
      </c>
      <c r="J11" s="21">
        <f t="shared" si="0"/>
        <v>2000</v>
      </c>
      <c r="K11" s="10"/>
    </row>
    <row r="12" spans="2:11" ht="15">
      <c r="B12" s="22">
        <v>756</v>
      </c>
      <c r="C12" s="22">
        <v>75615</v>
      </c>
      <c r="D12" s="17" t="s">
        <v>154</v>
      </c>
      <c r="E12" s="18"/>
      <c r="F12" s="169" t="s">
        <v>167</v>
      </c>
      <c r="G12" s="21">
        <v>152000</v>
      </c>
      <c r="H12" s="21"/>
      <c r="I12" s="20">
        <v>20000</v>
      </c>
      <c r="J12" s="21">
        <f t="shared" si="0"/>
        <v>172000</v>
      </c>
      <c r="K12" s="10"/>
    </row>
    <row r="13" spans="2:11" ht="15">
      <c r="B13" s="17">
        <v>756</v>
      </c>
      <c r="C13" s="17">
        <v>75615</v>
      </c>
      <c r="D13" s="17" t="s">
        <v>155</v>
      </c>
      <c r="E13" s="18"/>
      <c r="F13" s="169" t="s">
        <v>168</v>
      </c>
      <c r="G13" s="20">
        <v>15000</v>
      </c>
      <c r="H13" s="20"/>
      <c r="I13" s="20">
        <v>27000</v>
      </c>
      <c r="J13" s="21">
        <f t="shared" si="0"/>
        <v>42000</v>
      </c>
      <c r="K13" s="10"/>
    </row>
    <row r="14" spans="2:11" ht="24">
      <c r="B14" s="17">
        <v>756</v>
      </c>
      <c r="C14" s="17">
        <v>75615</v>
      </c>
      <c r="D14" s="17" t="s">
        <v>156</v>
      </c>
      <c r="E14" s="18"/>
      <c r="F14" s="169" t="s">
        <v>169</v>
      </c>
      <c r="G14" s="20">
        <v>2000</v>
      </c>
      <c r="H14" s="20"/>
      <c r="I14" s="20">
        <v>3000</v>
      </c>
      <c r="J14" s="21">
        <f t="shared" si="0"/>
        <v>5000</v>
      </c>
      <c r="K14" s="10"/>
    </row>
    <row r="15" spans="2:11" ht="24">
      <c r="B15" s="171">
        <v>758</v>
      </c>
      <c r="C15" s="171">
        <v>75801</v>
      </c>
      <c r="D15" s="172">
        <v>2920</v>
      </c>
      <c r="E15" s="173"/>
      <c r="F15" s="169" t="s">
        <v>197</v>
      </c>
      <c r="G15" s="20">
        <v>7065595</v>
      </c>
      <c r="H15" s="20"/>
      <c r="I15" s="20">
        <v>180000</v>
      </c>
      <c r="J15" s="21">
        <f t="shared" si="0"/>
        <v>7245595</v>
      </c>
      <c r="K15" s="10"/>
    </row>
    <row r="16" spans="2:11" ht="24">
      <c r="B16" s="22">
        <v>801</v>
      </c>
      <c r="C16" s="22">
        <v>80104</v>
      </c>
      <c r="D16" s="17" t="s">
        <v>86</v>
      </c>
      <c r="E16" s="18"/>
      <c r="F16" s="169" t="s">
        <v>170</v>
      </c>
      <c r="G16" s="20">
        <v>50000</v>
      </c>
      <c r="H16" s="20"/>
      <c r="I16" s="20">
        <v>10000</v>
      </c>
      <c r="J16" s="21">
        <f t="shared" si="0"/>
        <v>60000</v>
      </c>
      <c r="K16" s="10"/>
    </row>
    <row r="17" spans="2:11" ht="24">
      <c r="B17" s="17">
        <v>801</v>
      </c>
      <c r="C17" s="17">
        <v>80110</v>
      </c>
      <c r="D17" s="17">
        <v>6330</v>
      </c>
      <c r="E17" s="18"/>
      <c r="F17" s="169" t="s">
        <v>179</v>
      </c>
      <c r="G17" s="20">
        <v>0</v>
      </c>
      <c r="H17" s="20"/>
      <c r="I17" s="20">
        <v>300000</v>
      </c>
      <c r="J17" s="21">
        <f t="shared" si="0"/>
        <v>300000</v>
      </c>
      <c r="K17" s="10"/>
    </row>
    <row r="18" spans="2:11" ht="24">
      <c r="B18" s="17">
        <v>921</v>
      </c>
      <c r="C18" s="17">
        <v>92109</v>
      </c>
      <c r="D18" s="17" t="s">
        <v>194</v>
      </c>
      <c r="E18" s="18"/>
      <c r="F18" s="19" t="s">
        <v>195</v>
      </c>
      <c r="G18" s="20">
        <v>200</v>
      </c>
      <c r="H18" s="20"/>
      <c r="I18" s="20">
        <v>12000</v>
      </c>
      <c r="J18" s="21">
        <f t="shared" si="0"/>
        <v>12200</v>
      </c>
      <c r="K18" s="10"/>
    </row>
    <row r="19" spans="2:11" ht="15">
      <c r="B19" s="17"/>
      <c r="C19" s="17"/>
      <c r="D19" s="17"/>
      <c r="E19" s="18"/>
      <c r="F19" s="169"/>
      <c r="G19" s="20"/>
      <c r="H19" s="20"/>
      <c r="I19" s="20"/>
      <c r="J19" s="21">
        <f aca="true" t="shared" si="1" ref="J19:J24">SUM(G19-H19+I19)</f>
        <v>0</v>
      </c>
      <c r="K19" s="10"/>
    </row>
    <row r="20" spans="2:11" ht="15">
      <c r="B20" s="17"/>
      <c r="C20" s="17"/>
      <c r="D20" s="17"/>
      <c r="E20" s="18"/>
      <c r="F20" s="169"/>
      <c r="G20" s="20"/>
      <c r="H20" s="20"/>
      <c r="I20" s="20"/>
      <c r="J20" s="21">
        <f>SUM(G20-H20+I20)</f>
        <v>0</v>
      </c>
      <c r="K20" s="10"/>
    </row>
    <row r="21" spans="2:11" ht="15">
      <c r="B21" s="17"/>
      <c r="C21" s="17"/>
      <c r="D21" s="17"/>
      <c r="E21" s="18"/>
      <c r="F21" s="19"/>
      <c r="G21" s="20"/>
      <c r="H21" s="20"/>
      <c r="I21" s="20"/>
      <c r="J21" s="21">
        <f t="shared" si="1"/>
        <v>0</v>
      </c>
      <c r="K21" s="10"/>
    </row>
    <row r="22" spans="2:11" ht="15">
      <c r="B22" s="17"/>
      <c r="C22" s="17"/>
      <c r="D22" s="17"/>
      <c r="E22" s="18"/>
      <c r="F22" s="19"/>
      <c r="G22" s="20"/>
      <c r="H22" s="20"/>
      <c r="I22" s="20"/>
      <c r="J22" s="21">
        <f t="shared" si="1"/>
        <v>0</v>
      </c>
      <c r="K22" s="10"/>
    </row>
    <row r="23" spans="2:11" ht="15">
      <c r="B23" s="22"/>
      <c r="C23" s="22"/>
      <c r="D23" s="17"/>
      <c r="E23" s="18"/>
      <c r="F23" s="19"/>
      <c r="G23" s="20"/>
      <c r="H23" s="20"/>
      <c r="I23" s="20"/>
      <c r="J23" s="21">
        <f t="shared" si="1"/>
        <v>0</v>
      </c>
      <c r="K23" s="10"/>
    </row>
    <row r="24" spans="2:10" ht="20.25" customHeight="1">
      <c r="B24" s="23"/>
      <c r="C24" s="23"/>
      <c r="D24" s="23"/>
      <c r="E24" s="24"/>
      <c r="F24" s="25"/>
      <c r="G24" s="26"/>
      <c r="H24" s="26"/>
      <c r="I24" s="26"/>
      <c r="J24" s="21">
        <f t="shared" si="1"/>
        <v>0</v>
      </c>
    </row>
    <row r="25" spans="6:10" ht="20.25" customHeight="1">
      <c r="F25" s="27"/>
      <c r="G25" s="28"/>
      <c r="H25" s="28"/>
      <c r="I25" s="28"/>
      <c r="J25" s="29"/>
    </row>
    <row r="26" spans="3:10" ht="25.5">
      <c r="C26" s="30"/>
      <c r="D26" s="30"/>
      <c r="E26" s="30"/>
      <c r="F26" s="31"/>
      <c r="G26" s="32"/>
      <c r="H26" s="32"/>
      <c r="I26" s="32"/>
      <c r="J26" s="32"/>
    </row>
    <row r="27" spans="6:10" ht="12.75">
      <c r="F27" s="32"/>
      <c r="G27" s="32"/>
      <c r="H27" s="32"/>
      <c r="I27" s="32"/>
      <c r="J27" s="32"/>
    </row>
    <row r="28" spans="6:10" ht="12.75">
      <c r="F28" s="32"/>
      <c r="G28" s="32"/>
      <c r="H28" s="32"/>
      <c r="I28" s="32"/>
      <c r="J28" s="32"/>
    </row>
    <row r="29" spans="6:10" ht="12.75">
      <c r="F29" s="32"/>
      <c r="G29" s="32"/>
      <c r="H29" s="32"/>
      <c r="I29" s="32"/>
      <c r="J29" s="32"/>
    </row>
    <row r="30" spans="6:10" ht="12.75">
      <c r="F30" s="32"/>
      <c r="G30" s="32"/>
      <c r="H30" s="32"/>
      <c r="I30" s="32"/>
      <c r="J30" s="32"/>
    </row>
    <row r="31" spans="6:10" ht="12.75">
      <c r="F31" s="32"/>
      <c r="G31" s="32"/>
      <c r="H31" s="32"/>
      <c r="I31" s="32"/>
      <c r="J31" s="32"/>
    </row>
    <row r="32" spans="6:10" ht="12.75">
      <c r="F32" s="32"/>
      <c r="G32" s="32"/>
      <c r="H32" s="32"/>
      <c r="I32" s="32"/>
      <c r="J32" s="32"/>
    </row>
    <row r="33" spans="6:10" ht="12.75">
      <c r="F33" s="32"/>
      <c r="G33" s="32"/>
      <c r="H33" s="32"/>
      <c r="I33" s="32"/>
      <c r="J33" s="32"/>
    </row>
    <row r="34" spans="6:10" ht="12.75">
      <c r="F34" s="32"/>
      <c r="G34" s="32"/>
      <c r="H34" s="32"/>
      <c r="I34" s="32"/>
      <c r="J34" s="32"/>
    </row>
    <row r="35" spans="6:10" ht="12.75">
      <c r="F35" s="32"/>
      <c r="G35" s="32"/>
      <c r="H35" s="32"/>
      <c r="I35" s="32"/>
      <c r="J35" s="32"/>
    </row>
    <row r="36" spans="6:10" ht="12.75">
      <c r="F36" s="32"/>
      <c r="G36" s="32"/>
      <c r="H36" s="32"/>
      <c r="I36" s="32"/>
      <c r="J36" s="32"/>
    </row>
    <row r="37" spans="6:10" ht="12.75">
      <c r="F37" s="32"/>
      <c r="G37" s="32"/>
      <c r="H37" s="32"/>
      <c r="I37" s="32"/>
      <c r="J37" s="32"/>
    </row>
    <row r="38" spans="6:10" ht="12.75">
      <c r="F38" s="32"/>
      <c r="G38" s="32"/>
      <c r="H38" s="32"/>
      <c r="I38" s="32"/>
      <c r="J38" s="32"/>
    </row>
    <row r="39" spans="6:10" ht="12.75">
      <c r="F39" s="32"/>
      <c r="G39" s="32"/>
      <c r="H39" s="32"/>
      <c r="I39" s="32"/>
      <c r="J39" s="32"/>
    </row>
    <row r="40" spans="6:10" ht="12.75">
      <c r="F40" s="32"/>
      <c r="G40" s="32"/>
      <c r="H40" s="32"/>
      <c r="I40" s="32"/>
      <c r="J40" s="32"/>
    </row>
    <row r="41" spans="6:10" ht="12.75">
      <c r="F41" s="32"/>
      <c r="G41" s="32"/>
      <c r="H41" s="32"/>
      <c r="I41" s="32"/>
      <c r="J41" s="32"/>
    </row>
    <row r="42" spans="6:10" ht="12.75">
      <c r="F42" s="32"/>
      <c r="G42" s="32"/>
      <c r="H42" s="32"/>
      <c r="I42" s="32"/>
      <c r="J42" s="32"/>
    </row>
    <row r="43" spans="6:10" ht="12.75">
      <c r="F43" s="32"/>
      <c r="G43" s="32"/>
      <c r="H43" s="32"/>
      <c r="I43" s="32"/>
      <c r="J43" s="32"/>
    </row>
    <row r="44" spans="6:10" ht="12.75">
      <c r="F44" s="32"/>
      <c r="G44" s="32"/>
      <c r="H44" s="32"/>
      <c r="I44" s="32"/>
      <c r="J44" s="32"/>
    </row>
    <row r="45" spans="6:10" ht="12.75">
      <c r="F45" s="32"/>
      <c r="G45" s="32"/>
      <c r="H45" s="32"/>
      <c r="I45" s="32"/>
      <c r="J45" s="32"/>
    </row>
    <row r="46" spans="6:10" ht="12.75">
      <c r="F46" s="32"/>
      <c r="G46" s="32"/>
      <c r="H46" s="32"/>
      <c r="I46" s="32"/>
      <c r="J46" s="32"/>
    </row>
    <row r="47" spans="6:10" ht="12.75">
      <c r="F47" s="32"/>
      <c r="G47" s="32"/>
      <c r="H47" s="32"/>
      <c r="I47" s="32"/>
      <c r="J47" s="32"/>
    </row>
    <row r="48" spans="6:10" ht="12.75">
      <c r="F48" s="32"/>
      <c r="G48" s="32"/>
      <c r="H48" s="32"/>
      <c r="I48" s="32"/>
      <c r="J48" s="32"/>
    </row>
    <row r="49" spans="6:10" ht="12.75">
      <c r="F49" s="32"/>
      <c r="G49" s="32"/>
      <c r="H49" s="32"/>
      <c r="I49" s="32"/>
      <c r="J49" s="32"/>
    </row>
    <row r="50" spans="6:10" ht="12.75">
      <c r="F50" s="32"/>
      <c r="G50" s="32"/>
      <c r="H50" s="32"/>
      <c r="I50" s="32"/>
      <c r="J50" s="32"/>
    </row>
  </sheetData>
  <mergeCells count="7">
    <mergeCell ref="B8:F8"/>
    <mergeCell ref="B5:J5"/>
    <mergeCell ref="B6:E6"/>
    <mergeCell ref="F1:J1"/>
    <mergeCell ref="F2:J2"/>
    <mergeCell ref="F3:J3"/>
    <mergeCell ref="F4:J4"/>
  </mergeCells>
  <printOptions/>
  <pageMargins left="0" right="0" top="0.1968503937007874" bottom="0.1968503937007874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N87"/>
  <sheetViews>
    <sheetView zoomScale="75" zoomScaleNormal="75" workbookViewId="0" topLeftCell="A2">
      <selection activeCell="J30" sqref="A1:J30"/>
    </sheetView>
  </sheetViews>
  <sheetFormatPr defaultColWidth="9.00390625" defaultRowHeight="12.75"/>
  <cols>
    <col min="1" max="1" width="4.875" style="2" customWidth="1"/>
    <col min="2" max="2" width="5.375" style="33" customWidth="1"/>
    <col min="3" max="3" width="7.625" style="33" customWidth="1"/>
    <col min="4" max="4" width="6.00390625" style="33" customWidth="1"/>
    <col min="5" max="5" width="4.125" style="33" customWidth="1"/>
    <col min="6" max="6" width="60.375" style="4" customWidth="1"/>
    <col min="7" max="7" width="14.875" style="4" customWidth="1"/>
    <col min="8" max="8" width="12.875" style="4" customWidth="1"/>
    <col min="9" max="9" width="13.625" style="4" customWidth="1"/>
    <col min="10" max="10" width="14.875" style="32" customWidth="1"/>
    <col min="11" max="12" width="2.75390625" style="4" customWidth="1"/>
    <col min="13" max="13" width="9.125" style="2" customWidth="1"/>
    <col min="14" max="14" width="13.75390625" style="2" customWidth="1"/>
    <col min="15" max="16384" width="9.125" style="2" customWidth="1"/>
  </cols>
  <sheetData>
    <row r="1" ht="12.75" hidden="1"/>
    <row r="2" spans="6:10" ht="15">
      <c r="F2" s="267" t="s">
        <v>5</v>
      </c>
      <c r="G2" s="275"/>
      <c r="H2" s="275"/>
      <c r="I2" s="275"/>
      <c r="J2" s="275"/>
    </row>
    <row r="3" spans="6:10" ht="18">
      <c r="F3" s="269" t="str">
        <f>Dane!B1</f>
        <v>do Uchwały Nr XIX/124/2004</v>
      </c>
      <c r="G3" s="276"/>
      <c r="H3" s="276"/>
      <c r="I3" s="276"/>
      <c r="J3" s="276"/>
    </row>
    <row r="4" spans="6:10" ht="18.75">
      <c r="F4" s="271" t="s">
        <v>15</v>
      </c>
      <c r="G4" s="259"/>
      <c r="H4" s="259"/>
      <c r="I4" s="259"/>
      <c r="J4" s="259"/>
    </row>
    <row r="5" spans="6:10" ht="15">
      <c r="F5" s="272" t="str">
        <f>Dane!B2</f>
        <v>z dnia 30 września 2004 roku</v>
      </c>
      <c r="G5" s="275"/>
      <c r="H5" s="275"/>
      <c r="I5" s="275"/>
      <c r="J5" s="275"/>
    </row>
    <row r="6" spans="2:10" ht="23.25">
      <c r="B6" s="273" t="s">
        <v>119</v>
      </c>
      <c r="C6" s="255"/>
      <c r="D6" s="255"/>
      <c r="E6" s="255"/>
      <c r="F6" s="255"/>
      <c r="G6" s="255"/>
      <c r="H6" s="255"/>
      <c r="I6" s="255"/>
      <c r="J6" s="192"/>
    </row>
    <row r="7" spans="2:10" ht="28.5">
      <c r="B7" s="274" t="s">
        <v>1</v>
      </c>
      <c r="C7" s="265"/>
      <c r="D7" s="265"/>
      <c r="E7" s="266"/>
      <c r="F7" s="178" t="s">
        <v>2</v>
      </c>
      <c r="G7" s="8" t="s">
        <v>40</v>
      </c>
      <c r="H7" s="8" t="s">
        <v>9</v>
      </c>
      <c r="I7" s="8" t="s">
        <v>10</v>
      </c>
      <c r="J7" s="9" t="s">
        <v>70</v>
      </c>
    </row>
    <row r="8" spans="2:14" ht="19.5" thickBot="1">
      <c r="B8" s="11" t="s">
        <v>3</v>
      </c>
      <c r="C8" s="11" t="s">
        <v>8</v>
      </c>
      <c r="D8" s="11" t="s">
        <v>7</v>
      </c>
      <c r="E8" s="11" t="s">
        <v>11</v>
      </c>
      <c r="F8" s="179" t="s">
        <v>6</v>
      </c>
      <c r="G8" s="12">
        <v>21311905</v>
      </c>
      <c r="H8" s="12">
        <f>SUM(H10:H81)</f>
        <v>6190</v>
      </c>
      <c r="I8" s="12">
        <f>SUM(I10:I81)</f>
        <v>365232</v>
      </c>
      <c r="J8" s="13">
        <f>SUM(G8-H8+I8)</f>
        <v>21670947</v>
      </c>
      <c r="N8" s="34"/>
    </row>
    <row r="9" spans="2:10" ht="19.5" thickTop="1">
      <c r="B9" s="260" t="s">
        <v>23</v>
      </c>
      <c r="C9" s="261"/>
      <c r="D9" s="261"/>
      <c r="E9" s="261"/>
      <c r="F9" s="261"/>
      <c r="G9" s="14"/>
      <c r="H9" s="14"/>
      <c r="I9" s="15"/>
      <c r="J9" s="16"/>
    </row>
    <row r="10" spans="2:10" ht="36">
      <c r="B10" s="17">
        <v>600</v>
      </c>
      <c r="C10" s="17">
        <v>60014</v>
      </c>
      <c r="D10" s="22">
        <v>6300</v>
      </c>
      <c r="E10" s="18"/>
      <c r="F10" s="19" t="s">
        <v>158</v>
      </c>
      <c r="G10" s="20">
        <v>70000</v>
      </c>
      <c r="H10" s="20"/>
      <c r="I10" s="20">
        <v>30000</v>
      </c>
      <c r="J10" s="21">
        <f aca="true" t="shared" si="0" ref="J10:J30">SUM(G10-H10+I10)</f>
        <v>100000</v>
      </c>
    </row>
    <row r="11" spans="2:10" ht="24">
      <c r="B11" s="172">
        <v>600</v>
      </c>
      <c r="C11" s="172">
        <v>60016</v>
      </c>
      <c r="D11" s="171">
        <v>6050</v>
      </c>
      <c r="E11" s="18"/>
      <c r="F11" s="19" t="s">
        <v>198</v>
      </c>
      <c r="G11" s="20">
        <v>1463703</v>
      </c>
      <c r="H11" s="20"/>
      <c r="I11" s="20">
        <v>135000</v>
      </c>
      <c r="J11" s="21">
        <f t="shared" si="0"/>
        <v>1598703</v>
      </c>
    </row>
    <row r="12" spans="2:10" ht="15">
      <c r="B12" s="22">
        <v>600</v>
      </c>
      <c r="C12" s="22">
        <v>60017</v>
      </c>
      <c r="D12" s="22">
        <v>4300</v>
      </c>
      <c r="E12" s="18"/>
      <c r="F12" s="19" t="s">
        <v>186</v>
      </c>
      <c r="G12" s="20">
        <v>71000</v>
      </c>
      <c r="H12" s="20"/>
      <c r="I12" s="20">
        <v>6000</v>
      </c>
      <c r="J12" s="21">
        <f t="shared" si="0"/>
        <v>77000</v>
      </c>
    </row>
    <row r="13" spans="2:10" ht="24">
      <c r="B13" s="22">
        <v>700</v>
      </c>
      <c r="C13" s="22">
        <v>70005</v>
      </c>
      <c r="D13" s="22">
        <v>4300</v>
      </c>
      <c r="E13" s="18"/>
      <c r="F13" s="19" t="s">
        <v>159</v>
      </c>
      <c r="G13" s="20">
        <v>60000</v>
      </c>
      <c r="H13" s="20"/>
      <c r="I13" s="20">
        <v>20000</v>
      </c>
      <c r="J13" s="21">
        <f t="shared" si="0"/>
        <v>80000</v>
      </c>
    </row>
    <row r="14" spans="2:10" ht="24">
      <c r="B14" s="22">
        <v>700</v>
      </c>
      <c r="C14" s="22">
        <v>70005</v>
      </c>
      <c r="D14" s="22">
        <v>4430</v>
      </c>
      <c r="E14" s="18"/>
      <c r="F14" s="19" t="s">
        <v>176</v>
      </c>
      <c r="G14" s="20">
        <v>3000</v>
      </c>
      <c r="H14" s="20"/>
      <c r="I14" s="20">
        <v>1000</v>
      </c>
      <c r="J14" s="21">
        <f t="shared" si="0"/>
        <v>4000</v>
      </c>
    </row>
    <row r="15" spans="2:10" ht="15">
      <c r="B15" s="22">
        <v>750</v>
      </c>
      <c r="C15" s="22">
        <v>75022</v>
      </c>
      <c r="D15" s="22">
        <v>4300</v>
      </c>
      <c r="E15" s="18"/>
      <c r="F15" s="19" t="s">
        <v>160</v>
      </c>
      <c r="G15" s="20">
        <v>10000</v>
      </c>
      <c r="H15" s="20"/>
      <c r="I15" s="20">
        <v>2000</v>
      </c>
      <c r="J15" s="21">
        <f t="shared" si="0"/>
        <v>12000</v>
      </c>
    </row>
    <row r="16" spans="2:10" ht="15">
      <c r="B16" s="22">
        <v>750</v>
      </c>
      <c r="C16" s="22">
        <v>75023</v>
      </c>
      <c r="D16" s="22">
        <v>4300</v>
      </c>
      <c r="E16" s="18"/>
      <c r="F16" s="19" t="s">
        <v>177</v>
      </c>
      <c r="G16" s="20">
        <v>136864</v>
      </c>
      <c r="H16" s="20"/>
      <c r="I16" s="20">
        <v>43136</v>
      </c>
      <c r="J16" s="21">
        <f t="shared" si="0"/>
        <v>180000</v>
      </c>
    </row>
    <row r="17" spans="2:10" ht="48">
      <c r="B17" s="22">
        <v>754</v>
      </c>
      <c r="C17" s="22">
        <v>75411</v>
      </c>
      <c r="D17" s="22">
        <v>6220</v>
      </c>
      <c r="E17" s="18"/>
      <c r="F17" s="169" t="s">
        <v>161</v>
      </c>
      <c r="G17" s="20">
        <v>0</v>
      </c>
      <c r="H17" s="20"/>
      <c r="I17" s="20">
        <v>10000</v>
      </c>
      <c r="J17" s="21">
        <f t="shared" si="0"/>
        <v>10000</v>
      </c>
    </row>
    <row r="18" spans="2:10" ht="24">
      <c r="B18" s="172">
        <v>754</v>
      </c>
      <c r="C18" s="172">
        <v>75412</v>
      </c>
      <c r="D18" s="171">
        <v>4210</v>
      </c>
      <c r="E18" s="18"/>
      <c r="F18" s="19" t="s">
        <v>193</v>
      </c>
      <c r="G18" s="20">
        <v>52500</v>
      </c>
      <c r="H18" s="20"/>
      <c r="I18" s="20">
        <v>5000</v>
      </c>
      <c r="J18" s="21">
        <f t="shared" si="0"/>
        <v>57500</v>
      </c>
    </row>
    <row r="19" spans="2:10" ht="15">
      <c r="B19" s="22">
        <v>801</v>
      </c>
      <c r="C19" s="22">
        <v>80101</v>
      </c>
      <c r="D19" s="22">
        <v>4300</v>
      </c>
      <c r="E19" s="18"/>
      <c r="F19" s="19" t="s">
        <v>162</v>
      </c>
      <c r="G19" s="20">
        <v>133500</v>
      </c>
      <c r="H19" s="20"/>
      <c r="I19" s="20">
        <v>46500</v>
      </c>
      <c r="J19" s="21">
        <f t="shared" si="0"/>
        <v>180000</v>
      </c>
    </row>
    <row r="20" spans="2:10" ht="24">
      <c r="B20" s="172">
        <v>801</v>
      </c>
      <c r="C20" s="172">
        <v>80101</v>
      </c>
      <c r="D20" s="171">
        <v>4440</v>
      </c>
      <c r="E20" s="173"/>
      <c r="F20" s="19" t="s">
        <v>187</v>
      </c>
      <c r="G20" s="20">
        <v>204300</v>
      </c>
      <c r="H20" s="20"/>
      <c r="I20" s="20">
        <v>560</v>
      </c>
      <c r="J20" s="21">
        <f t="shared" si="0"/>
        <v>204860</v>
      </c>
    </row>
    <row r="21" spans="2:10" ht="24">
      <c r="B21" s="172">
        <v>801</v>
      </c>
      <c r="C21" s="22">
        <v>80104</v>
      </c>
      <c r="D21" s="171">
        <v>4440</v>
      </c>
      <c r="E21" s="18"/>
      <c r="F21" s="19" t="s">
        <v>188</v>
      </c>
      <c r="G21" s="20">
        <v>53300</v>
      </c>
      <c r="H21" s="20"/>
      <c r="I21" s="20">
        <v>3820</v>
      </c>
      <c r="J21" s="21">
        <f t="shared" si="0"/>
        <v>57120</v>
      </c>
    </row>
    <row r="22" spans="2:10" ht="15">
      <c r="B22" s="22">
        <v>801</v>
      </c>
      <c r="C22" s="22">
        <v>80110</v>
      </c>
      <c r="D22" s="22">
        <v>4210</v>
      </c>
      <c r="E22" s="18"/>
      <c r="F22" s="19" t="s">
        <v>163</v>
      </c>
      <c r="G22" s="20">
        <v>37844</v>
      </c>
      <c r="H22" s="20"/>
      <c r="I22" s="20">
        <v>13156</v>
      </c>
      <c r="J22" s="21">
        <f t="shared" si="0"/>
        <v>51000</v>
      </c>
    </row>
    <row r="23" spans="2:10" ht="24">
      <c r="B23" s="172">
        <v>801</v>
      </c>
      <c r="C23" s="22">
        <v>80110</v>
      </c>
      <c r="D23" s="171">
        <v>4440</v>
      </c>
      <c r="E23" s="18"/>
      <c r="F23" s="19" t="s">
        <v>189</v>
      </c>
      <c r="G23" s="20">
        <v>87200</v>
      </c>
      <c r="H23" s="20"/>
      <c r="I23" s="20">
        <v>2060</v>
      </c>
      <c r="J23" s="21">
        <f t="shared" si="0"/>
        <v>89260</v>
      </c>
    </row>
    <row r="24" spans="2:10" ht="24">
      <c r="B24" s="172">
        <v>801</v>
      </c>
      <c r="C24" s="22">
        <v>80195</v>
      </c>
      <c r="D24" s="171">
        <v>4440</v>
      </c>
      <c r="E24" s="18"/>
      <c r="F24" s="19" t="s">
        <v>190</v>
      </c>
      <c r="G24" s="20">
        <v>73280</v>
      </c>
      <c r="H24" s="20">
        <v>2080</v>
      </c>
      <c r="I24" s="20"/>
      <c r="J24" s="21">
        <f t="shared" si="0"/>
        <v>71200</v>
      </c>
    </row>
    <row r="25" spans="2:10" ht="24">
      <c r="B25" s="22">
        <v>854</v>
      </c>
      <c r="C25" s="22">
        <v>85401</v>
      </c>
      <c r="D25" s="171">
        <v>4440</v>
      </c>
      <c r="E25" s="18"/>
      <c r="F25" s="19" t="s">
        <v>192</v>
      </c>
      <c r="G25" s="20">
        <v>11100</v>
      </c>
      <c r="H25" s="20">
        <v>2310</v>
      </c>
      <c r="I25" s="20"/>
      <c r="J25" s="21">
        <f t="shared" si="0"/>
        <v>8790</v>
      </c>
    </row>
    <row r="26" spans="2:10" ht="24">
      <c r="B26" s="172">
        <v>854</v>
      </c>
      <c r="C26" s="172">
        <v>85495</v>
      </c>
      <c r="D26" s="171">
        <v>4440</v>
      </c>
      <c r="E26" s="18"/>
      <c r="F26" s="19" t="s">
        <v>191</v>
      </c>
      <c r="G26" s="20">
        <v>1800</v>
      </c>
      <c r="H26" s="20">
        <v>1800</v>
      </c>
      <c r="I26" s="20"/>
      <c r="J26" s="21">
        <f t="shared" si="0"/>
        <v>0</v>
      </c>
    </row>
    <row r="27" spans="2:10" ht="24">
      <c r="B27" s="22">
        <v>900</v>
      </c>
      <c r="C27" s="22">
        <v>90001</v>
      </c>
      <c r="D27" s="22">
        <v>6050</v>
      </c>
      <c r="E27" s="18"/>
      <c r="F27" s="19" t="s">
        <v>164</v>
      </c>
      <c r="G27" s="20">
        <v>160000</v>
      </c>
      <c r="H27" s="20"/>
      <c r="I27" s="20">
        <v>32000</v>
      </c>
      <c r="J27" s="21">
        <f t="shared" si="0"/>
        <v>192000</v>
      </c>
    </row>
    <row r="28" spans="2:10" ht="24">
      <c r="B28" s="172">
        <v>921</v>
      </c>
      <c r="C28" s="172">
        <v>92109</v>
      </c>
      <c r="D28" s="171">
        <v>4300</v>
      </c>
      <c r="E28" s="18"/>
      <c r="F28" s="19" t="s">
        <v>196</v>
      </c>
      <c r="G28" s="20">
        <v>57600</v>
      </c>
      <c r="H28" s="20"/>
      <c r="I28" s="20">
        <v>12000</v>
      </c>
      <c r="J28" s="21">
        <f t="shared" si="0"/>
        <v>69600</v>
      </c>
    </row>
    <row r="29" spans="2:10" ht="24">
      <c r="B29" s="22">
        <v>926</v>
      </c>
      <c r="C29" s="22">
        <v>92695</v>
      </c>
      <c r="D29" s="17">
        <v>4210</v>
      </c>
      <c r="E29" s="18"/>
      <c r="F29" s="19" t="s">
        <v>174</v>
      </c>
      <c r="G29" s="20">
        <v>11000</v>
      </c>
      <c r="H29" s="20"/>
      <c r="I29" s="20">
        <v>2000</v>
      </c>
      <c r="J29" s="21">
        <f t="shared" si="0"/>
        <v>13000</v>
      </c>
    </row>
    <row r="30" spans="2:10" ht="15">
      <c r="B30" s="22">
        <v>926</v>
      </c>
      <c r="C30" s="22">
        <v>92695</v>
      </c>
      <c r="D30" s="22">
        <v>4300</v>
      </c>
      <c r="E30" s="18"/>
      <c r="F30" s="19" t="s">
        <v>175</v>
      </c>
      <c r="G30" s="20">
        <v>11000</v>
      </c>
      <c r="H30" s="20"/>
      <c r="I30" s="20">
        <v>1000</v>
      </c>
      <c r="J30" s="21">
        <f t="shared" si="0"/>
        <v>12000</v>
      </c>
    </row>
    <row r="31" spans="2:10" ht="15">
      <c r="B31" s="172"/>
      <c r="C31" s="172"/>
      <c r="D31" s="171"/>
      <c r="E31" s="18"/>
      <c r="F31" s="19"/>
      <c r="G31" s="20"/>
      <c r="H31" s="20"/>
      <c r="I31" s="20"/>
      <c r="J31" s="21">
        <f aca="true" t="shared" si="1" ref="J31:J45">SUM(G31-H31+I31)</f>
        <v>0</v>
      </c>
    </row>
    <row r="32" spans="2:10" ht="15">
      <c r="B32" s="172"/>
      <c r="C32" s="172"/>
      <c r="D32" s="171"/>
      <c r="E32" s="18"/>
      <c r="F32" s="19"/>
      <c r="G32" s="20"/>
      <c r="H32" s="20"/>
      <c r="I32" s="20"/>
      <c r="J32" s="21">
        <f t="shared" si="1"/>
        <v>0</v>
      </c>
    </row>
    <row r="33" spans="2:10" ht="15">
      <c r="B33" s="172"/>
      <c r="C33" s="172"/>
      <c r="D33" s="171"/>
      <c r="E33" s="18"/>
      <c r="F33" s="19"/>
      <c r="G33" s="20"/>
      <c r="H33" s="20"/>
      <c r="I33" s="20"/>
      <c r="J33" s="21">
        <f t="shared" si="1"/>
        <v>0</v>
      </c>
    </row>
    <row r="34" spans="2:10" ht="15">
      <c r="B34" s="22"/>
      <c r="C34" s="22"/>
      <c r="D34" s="22"/>
      <c r="E34" s="18"/>
      <c r="F34" s="169"/>
      <c r="G34" s="20"/>
      <c r="H34" s="20"/>
      <c r="I34" s="20"/>
      <c r="J34" s="21">
        <f t="shared" si="1"/>
        <v>0</v>
      </c>
    </row>
    <row r="35" spans="2:10" ht="15">
      <c r="B35" s="22"/>
      <c r="C35" s="22"/>
      <c r="D35" s="22"/>
      <c r="E35" s="18"/>
      <c r="F35" s="185"/>
      <c r="G35" s="20"/>
      <c r="H35" s="20"/>
      <c r="I35" s="20"/>
      <c r="J35" s="21">
        <f t="shared" si="1"/>
        <v>0</v>
      </c>
    </row>
    <row r="36" spans="2:10" ht="15">
      <c r="B36" s="22"/>
      <c r="C36" s="22"/>
      <c r="D36" s="22"/>
      <c r="E36" s="18"/>
      <c r="F36" s="19"/>
      <c r="G36" s="20"/>
      <c r="H36" s="20"/>
      <c r="I36" s="20"/>
      <c r="J36" s="21">
        <f t="shared" si="1"/>
        <v>0</v>
      </c>
    </row>
    <row r="37" spans="2:10" ht="15">
      <c r="B37" s="22"/>
      <c r="C37" s="22"/>
      <c r="D37" s="22"/>
      <c r="E37" s="18"/>
      <c r="F37" s="19"/>
      <c r="G37" s="20"/>
      <c r="H37" s="20"/>
      <c r="I37" s="20"/>
      <c r="J37" s="21">
        <f t="shared" si="1"/>
        <v>0</v>
      </c>
    </row>
    <row r="38" spans="2:10" ht="15">
      <c r="B38" s="22"/>
      <c r="C38" s="22"/>
      <c r="D38" s="22"/>
      <c r="E38" s="18"/>
      <c r="F38" s="19"/>
      <c r="G38" s="20"/>
      <c r="H38" s="20"/>
      <c r="I38" s="20"/>
      <c r="J38" s="21">
        <f t="shared" si="1"/>
        <v>0</v>
      </c>
    </row>
    <row r="39" spans="2:10" ht="15">
      <c r="B39" s="22"/>
      <c r="C39" s="22"/>
      <c r="D39" s="22"/>
      <c r="E39" s="18"/>
      <c r="F39" s="19"/>
      <c r="G39" s="20"/>
      <c r="H39" s="20"/>
      <c r="I39" s="20"/>
      <c r="J39" s="21">
        <f t="shared" si="1"/>
        <v>0</v>
      </c>
    </row>
    <row r="40" spans="2:10" ht="15">
      <c r="B40" s="22"/>
      <c r="C40" s="22"/>
      <c r="D40" s="22"/>
      <c r="E40" s="18"/>
      <c r="F40" s="19"/>
      <c r="G40" s="20"/>
      <c r="H40" s="20"/>
      <c r="I40" s="20"/>
      <c r="J40" s="21">
        <f t="shared" si="1"/>
        <v>0</v>
      </c>
    </row>
    <row r="41" spans="2:10" ht="15">
      <c r="B41" s="17"/>
      <c r="C41" s="17"/>
      <c r="D41" s="22"/>
      <c r="E41" s="18"/>
      <c r="F41" s="19"/>
      <c r="G41" s="20"/>
      <c r="H41" s="20"/>
      <c r="I41" s="20"/>
      <c r="J41" s="21">
        <f t="shared" si="1"/>
        <v>0</v>
      </c>
    </row>
    <row r="42" spans="2:10" ht="15">
      <c r="B42" s="17"/>
      <c r="C42" s="17"/>
      <c r="D42" s="22"/>
      <c r="E42" s="18"/>
      <c r="F42" s="19"/>
      <c r="G42" s="20"/>
      <c r="H42" s="20"/>
      <c r="I42" s="20"/>
      <c r="J42" s="21">
        <f t="shared" si="1"/>
        <v>0</v>
      </c>
    </row>
    <row r="43" spans="2:10" ht="15">
      <c r="B43" s="17"/>
      <c r="C43" s="17"/>
      <c r="D43" s="22"/>
      <c r="E43" s="18"/>
      <c r="F43" s="19"/>
      <c r="G43" s="20"/>
      <c r="H43" s="20"/>
      <c r="I43" s="20"/>
      <c r="J43" s="21">
        <f t="shared" si="1"/>
        <v>0</v>
      </c>
    </row>
    <row r="44" spans="2:10" ht="15">
      <c r="B44" s="17"/>
      <c r="C44" s="17"/>
      <c r="D44" s="22"/>
      <c r="E44" s="18"/>
      <c r="F44" s="19"/>
      <c r="G44" s="20"/>
      <c r="H44" s="20"/>
      <c r="I44" s="20"/>
      <c r="J44" s="21">
        <f t="shared" si="1"/>
        <v>0</v>
      </c>
    </row>
    <row r="45" spans="2:10" ht="15">
      <c r="B45" s="17"/>
      <c r="C45" s="17"/>
      <c r="D45" s="22"/>
      <c r="E45" s="18"/>
      <c r="F45" s="19"/>
      <c r="G45" s="20"/>
      <c r="H45" s="20"/>
      <c r="I45" s="20"/>
      <c r="J45" s="21">
        <f t="shared" si="1"/>
        <v>0</v>
      </c>
    </row>
    <row r="46" spans="2:10" ht="15">
      <c r="B46" s="22"/>
      <c r="C46" s="22"/>
      <c r="D46" s="22"/>
      <c r="E46" s="18"/>
      <c r="F46" s="19"/>
      <c r="G46" s="20"/>
      <c r="H46" s="20"/>
      <c r="I46" s="20"/>
      <c r="J46" s="21">
        <f aca="true" t="shared" si="2" ref="J46:J79">SUM(G46-H46+I46)</f>
        <v>0</v>
      </c>
    </row>
    <row r="47" spans="2:10" ht="15">
      <c r="B47" s="22"/>
      <c r="C47" s="22"/>
      <c r="D47" s="22"/>
      <c r="E47" s="18"/>
      <c r="F47" s="19"/>
      <c r="G47" s="20"/>
      <c r="H47" s="20"/>
      <c r="I47" s="20"/>
      <c r="J47" s="21">
        <f t="shared" si="2"/>
        <v>0</v>
      </c>
    </row>
    <row r="48" spans="2:10" ht="15">
      <c r="B48" s="22"/>
      <c r="C48" s="22"/>
      <c r="D48" s="22"/>
      <c r="E48" s="18"/>
      <c r="F48" s="19"/>
      <c r="G48" s="20"/>
      <c r="H48" s="20"/>
      <c r="I48" s="20"/>
      <c r="J48" s="21">
        <f t="shared" si="2"/>
        <v>0</v>
      </c>
    </row>
    <row r="49" spans="2:10" ht="15">
      <c r="B49" s="22"/>
      <c r="C49" s="22"/>
      <c r="D49" s="22"/>
      <c r="E49" s="18"/>
      <c r="F49" s="19"/>
      <c r="G49" s="20"/>
      <c r="H49" s="20"/>
      <c r="I49" s="20"/>
      <c r="J49" s="21">
        <f t="shared" si="2"/>
        <v>0</v>
      </c>
    </row>
    <row r="50" spans="2:10" ht="15">
      <c r="B50" s="22"/>
      <c r="C50" s="22"/>
      <c r="D50" s="22"/>
      <c r="E50" s="18"/>
      <c r="F50" s="19"/>
      <c r="G50" s="20"/>
      <c r="H50" s="20"/>
      <c r="I50" s="20"/>
      <c r="J50" s="21">
        <f t="shared" si="2"/>
        <v>0</v>
      </c>
    </row>
    <row r="51" spans="2:10" ht="15">
      <c r="B51" s="22"/>
      <c r="C51" s="22"/>
      <c r="D51" s="22"/>
      <c r="E51" s="18"/>
      <c r="F51" s="19"/>
      <c r="G51" s="20"/>
      <c r="H51" s="20"/>
      <c r="I51" s="20"/>
      <c r="J51" s="21">
        <f t="shared" si="2"/>
        <v>0</v>
      </c>
    </row>
    <row r="52" spans="2:10" ht="15">
      <c r="B52" s="22"/>
      <c r="C52" s="22"/>
      <c r="D52" s="22"/>
      <c r="E52" s="18"/>
      <c r="F52" s="19"/>
      <c r="G52" s="20"/>
      <c r="H52" s="20"/>
      <c r="I52" s="20"/>
      <c r="J52" s="21">
        <f t="shared" si="2"/>
        <v>0</v>
      </c>
    </row>
    <row r="53" spans="2:10" ht="15">
      <c r="B53" s="22"/>
      <c r="C53" s="22"/>
      <c r="D53" s="22"/>
      <c r="E53" s="18"/>
      <c r="F53" s="19"/>
      <c r="G53" s="20"/>
      <c r="H53" s="20"/>
      <c r="I53" s="20"/>
      <c r="J53" s="21">
        <f t="shared" si="2"/>
        <v>0</v>
      </c>
    </row>
    <row r="54" spans="2:10" ht="15">
      <c r="B54" s="22"/>
      <c r="C54" s="22"/>
      <c r="D54" s="22"/>
      <c r="E54" s="18"/>
      <c r="F54" s="19"/>
      <c r="G54" s="20"/>
      <c r="H54" s="20"/>
      <c r="I54" s="20"/>
      <c r="J54" s="21">
        <f t="shared" si="2"/>
        <v>0</v>
      </c>
    </row>
    <row r="55" spans="2:10" ht="15">
      <c r="B55" s="22"/>
      <c r="C55" s="22"/>
      <c r="D55" s="22"/>
      <c r="E55" s="18"/>
      <c r="F55" s="19"/>
      <c r="G55" s="20"/>
      <c r="H55" s="20"/>
      <c r="I55" s="20"/>
      <c r="J55" s="21">
        <f t="shared" si="2"/>
        <v>0</v>
      </c>
    </row>
    <row r="56" spans="2:10" ht="15">
      <c r="B56" s="22"/>
      <c r="C56" s="22"/>
      <c r="D56" s="22"/>
      <c r="E56" s="18"/>
      <c r="F56" s="19"/>
      <c r="G56" s="20"/>
      <c r="H56" s="20"/>
      <c r="I56" s="20"/>
      <c r="J56" s="21">
        <f>SUM(G56-H56+I56)</f>
        <v>0</v>
      </c>
    </row>
    <row r="57" spans="2:10" ht="15">
      <c r="B57" s="22"/>
      <c r="C57" s="22"/>
      <c r="D57" s="22"/>
      <c r="E57" s="18"/>
      <c r="F57" s="19"/>
      <c r="G57" s="20"/>
      <c r="H57" s="20"/>
      <c r="I57" s="20"/>
      <c r="J57" s="21">
        <f>SUM(G57-H57+I57)</f>
        <v>0</v>
      </c>
    </row>
    <row r="58" spans="2:10" ht="15">
      <c r="B58" s="22"/>
      <c r="C58" s="22"/>
      <c r="D58" s="22"/>
      <c r="E58" s="18"/>
      <c r="F58" s="19"/>
      <c r="G58" s="20"/>
      <c r="H58" s="20"/>
      <c r="I58" s="20"/>
      <c r="J58" s="21">
        <f t="shared" si="2"/>
        <v>0</v>
      </c>
    </row>
    <row r="59" spans="2:10" ht="15">
      <c r="B59" s="22"/>
      <c r="C59" s="22"/>
      <c r="D59" s="22"/>
      <c r="E59" s="18"/>
      <c r="F59" s="19"/>
      <c r="G59" s="20"/>
      <c r="H59" s="20"/>
      <c r="I59" s="20"/>
      <c r="J59" s="21">
        <f t="shared" si="2"/>
        <v>0</v>
      </c>
    </row>
    <row r="60" spans="2:10" ht="15">
      <c r="B60" s="22"/>
      <c r="C60" s="22"/>
      <c r="D60" s="22"/>
      <c r="E60" s="18"/>
      <c r="F60" s="19"/>
      <c r="G60" s="20"/>
      <c r="H60" s="20"/>
      <c r="I60" s="20"/>
      <c r="J60" s="21">
        <f>SUM(G60-H60+I60)</f>
        <v>0</v>
      </c>
    </row>
    <row r="61" spans="2:10" ht="15">
      <c r="B61" s="22"/>
      <c r="C61" s="22"/>
      <c r="D61" s="22"/>
      <c r="E61" s="18"/>
      <c r="F61" s="19"/>
      <c r="G61" s="20"/>
      <c r="H61" s="20"/>
      <c r="I61" s="20"/>
      <c r="J61" s="21">
        <f t="shared" si="2"/>
        <v>0</v>
      </c>
    </row>
    <row r="62" spans="2:10" ht="15">
      <c r="B62" s="22"/>
      <c r="C62" s="22"/>
      <c r="D62" s="22"/>
      <c r="E62" s="18"/>
      <c r="F62" s="19"/>
      <c r="G62" s="20"/>
      <c r="H62" s="20"/>
      <c r="I62" s="20"/>
      <c r="J62" s="21">
        <f t="shared" si="2"/>
        <v>0</v>
      </c>
    </row>
    <row r="63" spans="2:10" ht="15">
      <c r="B63" s="22"/>
      <c r="C63" s="22"/>
      <c r="D63" s="22"/>
      <c r="E63" s="18"/>
      <c r="F63" s="19"/>
      <c r="G63" s="20"/>
      <c r="H63" s="20"/>
      <c r="I63" s="20"/>
      <c r="J63" s="21">
        <f t="shared" si="2"/>
        <v>0</v>
      </c>
    </row>
    <row r="64" spans="2:10" ht="15">
      <c r="B64" s="22"/>
      <c r="C64" s="22"/>
      <c r="D64" s="22"/>
      <c r="E64" s="18"/>
      <c r="F64" s="19"/>
      <c r="G64" s="20"/>
      <c r="H64" s="20"/>
      <c r="I64" s="20"/>
      <c r="J64" s="21">
        <f t="shared" si="2"/>
        <v>0</v>
      </c>
    </row>
    <row r="65" spans="2:10" ht="15">
      <c r="B65" s="22"/>
      <c r="C65" s="22"/>
      <c r="D65" s="22"/>
      <c r="E65" s="18"/>
      <c r="F65" s="19"/>
      <c r="G65" s="20"/>
      <c r="H65" s="20"/>
      <c r="I65" s="20"/>
      <c r="J65" s="21">
        <f t="shared" si="2"/>
        <v>0</v>
      </c>
    </row>
    <row r="66" spans="2:10" ht="15">
      <c r="B66" s="22"/>
      <c r="C66" s="22"/>
      <c r="D66" s="22"/>
      <c r="E66" s="18"/>
      <c r="F66" s="19"/>
      <c r="G66" s="20"/>
      <c r="H66" s="20"/>
      <c r="I66" s="20"/>
      <c r="J66" s="21">
        <f t="shared" si="2"/>
        <v>0</v>
      </c>
    </row>
    <row r="67" spans="2:10" ht="15">
      <c r="B67" s="22"/>
      <c r="C67" s="22"/>
      <c r="D67" s="22"/>
      <c r="E67" s="18"/>
      <c r="F67" s="19"/>
      <c r="G67" s="20"/>
      <c r="H67" s="20"/>
      <c r="I67" s="20"/>
      <c r="J67" s="21">
        <f t="shared" si="2"/>
        <v>0</v>
      </c>
    </row>
    <row r="68" spans="2:10" ht="15">
      <c r="B68" s="22"/>
      <c r="C68" s="22"/>
      <c r="D68" s="22"/>
      <c r="E68" s="18"/>
      <c r="F68" s="19"/>
      <c r="G68" s="20"/>
      <c r="H68" s="20"/>
      <c r="I68" s="20"/>
      <c r="J68" s="21">
        <f t="shared" si="2"/>
        <v>0</v>
      </c>
    </row>
    <row r="69" spans="2:10" ht="15">
      <c r="B69" s="22"/>
      <c r="C69" s="22"/>
      <c r="D69" s="22"/>
      <c r="E69" s="18"/>
      <c r="F69" s="19"/>
      <c r="G69" s="20"/>
      <c r="H69" s="20"/>
      <c r="I69" s="20"/>
      <c r="J69" s="21">
        <f t="shared" si="2"/>
        <v>0</v>
      </c>
    </row>
    <row r="70" spans="2:10" ht="15">
      <c r="B70" s="22"/>
      <c r="C70" s="22"/>
      <c r="D70" s="22"/>
      <c r="E70" s="18"/>
      <c r="F70" s="19"/>
      <c r="G70" s="20"/>
      <c r="H70" s="20"/>
      <c r="I70" s="20"/>
      <c r="J70" s="21">
        <f t="shared" si="2"/>
        <v>0</v>
      </c>
    </row>
    <row r="71" spans="2:10" ht="15">
      <c r="B71" s="22"/>
      <c r="C71" s="22"/>
      <c r="D71" s="22"/>
      <c r="E71" s="18"/>
      <c r="F71" s="19"/>
      <c r="G71" s="20"/>
      <c r="H71" s="20"/>
      <c r="I71" s="20"/>
      <c r="J71" s="21">
        <f t="shared" si="2"/>
        <v>0</v>
      </c>
    </row>
    <row r="72" spans="2:10" ht="15">
      <c r="B72" s="22"/>
      <c r="C72" s="22"/>
      <c r="D72" s="22"/>
      <c r="E72" s="18"/>
      <c r="F72" s="19"/>
      <c r="G72" s="20"/>
      <c r="H72" s="20"/>
      <c r="I72" s="20"/>
      <c r="J72" s="21">
        <f t="shared" si="2"/>
        <v>0</v>
      </c>
    </row>
    <row r="73" spans="2:10" ht="15">
      <c r="B73" s="22"/>
      <c r="C73" s="22"/>
      <c r="D73" s="22"/>
      <c r="E73" s="18"/>
      <c r="F73" s="19"/>
      <c r="G73" s="20"/>
      <c r="H73" s="20"/>
      <c r="I73" s="20"/>
      <c r="J73" s="21">
        <f t="shared" si="2"/>
        <v>0</v>
      </c>
    </row>
    <row r="74" spans="2:10" ht="15">
      <c r="B74" s="22"/>
      <c r="C74" s="22"/>
      <c r="D74" s="22"/>
      <c r="E74" s="18"/>
      <c r="F74" s="19"/>
      <c r="G74" s="20"/>
      <c r="H74" s="20"/>
      <c r="I74" s="20"/>
      <c r="J74" s="21">
        <f t="shared" si="2"/>
        <v>0</v>
      </c>
    </row>
    <row r="75" spans="2:10" ht="15">
      <c r="B75" s="22"/>
      <c r="C75" s="22"/>
      <c r="D75" s="22"/>
      <c r="E75" s="18"/>
      <c r="F75" s="19"/>
      <c r="G75" s="20"/>
      <c r="H75" s="20"/>
      <c r="I75" s="20"/>
      <c r="J75" s="21">
        <f t="shared" si="2"/>
        <v>0</v>
      </c>
    </row>
    <row r="76" spans="2:10" ht="15">
      <c r="B76" s="22"/>
      <c r="C76" s="22"/>
      <c r="D76" s="22"/>
      <c r="E76" s="18"/>
      <c r="F76" s="19"/>
      <c r="G76" s="20"/>
      <c r="H76" s="20"/>
      <c r="I76" s="20"/>
      <c r="J76" s="21">
        <f t="shared" si="2"/>
        <v>0</v>
      </c>
    </row>
    <row r="77" spans="2:10" ht="15">
      <c r="B77" s="22"/>
      <c r="C77" s="22"/>
      <c r="D77" s="22"/>
      <c r="E77" s="18"/>
      <c r="F77" s="19"/>
      <c r="G77" s="20"/>
      <c r="H77" s="20"/>
      <c r="I77" s="20"/>
      <c r="J77" s="21">
        <f t="shared" si="2"/>
        <v>0</v>
      </c>
    </row>
    <row r="78" spans="2:10" ht="15">
      <c r="B78" s="22"/>
      <c r="C78" s="22"/>
      <c r="D78" s="22"/>
      <c r="E78" s="18"/>
      <c r="F78" s="19"/>
      <c r="G78" s="20"/>
      <c r="H78" s="20"/>
      <c r="I78" s="20"/>
      <c r="J78" s="21">
        <f t="shared" si="2"/>
        <v>0</v>
      </c>
    </row>
    <row r="79" spans="2:10" ht="15">
      <c r="B79" s="22"/>
      <c r="C79" s="22"/>
      <c r="D79" s="22"/>
      <c r="E79" s="18"/>
      <c r="F79" s="19"/>
      <c r="G79" s="20"/>
      <c r="H79" s="20"/>
      <c r="I79" s="20"/>
      <c r="J79" s="21">
        <f t="shared" si="2"/>
        <v>0</v>
      </c>
    </row>
    <row r="80" spans="2:10" ht="15">
      <c r="B80" s="22"/>
      <c r="C80" s="22"/>
      <c r="D80" s="22"/>
      <c r="E80" s="18"/>
      <c r="F80" s="19"/>
      <c r="G80" s="20"/>
      <c r="H80" s="20"/>
      <c r="I80" s="20"/>
      <c r="J80" s="21">
        <f>SUM(G80-H80+I80)</f>
        <v>0</v>
      </c>
    </row>
    <row r="81" spans="2:10" ht="15">
      <c r="B81" s="22"/>
      <c r="C81" s="22"/>
      <c r="D81" s="22"/>
      <c r="E81" s="18"/>
      <c r="F81" s="19"/>
      <c r="G81" s="20"/>
      <c r="H81" s="20"/>
      <c r="I81" s="20"/>
      <c r="J81" s="21">
        <f>SUM(G81-H81+I81)</f>
        <v>0</v>
      </c>
    </row>
    <row r="82" spans="2:10" ht="15">
      <c r="B82" s="23"/>
      <c r="C82" s="23"/>
      <c r="D82" s="23"/>
      <c r="E82" s="24"/>
      <c r="F82" s="25"/>
      <c r="G82" s="26"/>
      <c r="H82" s="26"/>
      <c r="I82" s="26"/>
      <c r="J82" s="21">
        <f>SUM(G82:I82)</f>
        <v>0</v>
      </c>
    </row>
    <row r="83" spans="7:10" ht="18">
      <c r="G83" s="35"/>
      <c r="H83" s="28"/>
      <c r="I83" s="28"/>
      <c r="J83" s="29"/>
    </row>
    <row r="84" spans="8:9" ht="12.75">
      <c r="H84" s="32"/>
      <c r="I84" s="32"/>
    </row>
    <row r="85" spans="8:9" ht="12.75">
      <c r="H85" s="32"/>
      <c r="I85" s="32"/>
    </row>
    <row r="86" spans="8:9" ht="12.75">
      <c r="H86" s="32"/>
      <c r="I86" s="32"/>
    </row>
    <row r="87" spans="8:9" ht="12.75">
      <c r="H87" s="32"/>
      <c r="I87" s="32"/>
    </row>
  </sheetData>
  <mergeCells count="7">
    <mergeCell ref="B9:F9"/>
    <mergeCell ref="B6:J6"/>
    <mergeCell ref="B7:E7"/>
    <mergeCell ref="F2:J2"/>
    <mergeCell ref="F3:J3"/>
    <mergeCell ref="F4:J4"/>
    <mergeCell ref="F5:J5"/>
  </mergeCells>
  <printOptions/>
  <pageMargins left="0" right="0" top="0.3937007874015748" bottom="0.3937007874015748" header="0" footer="0"/>
  <pageSetup horizontalDpi="600" verticalDpi="600" orientation="landscape" paperSize="9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="75" zoomScaleNormal="75" workbookViewId="0" topLeftCell="A1">
      <selection activeCell="J14" sqref="A1:J14"/>
    </sheetView>
  </sheetViews>
  <sheetFormatPr defaultColWidth="9.00390625" defaultRowHeight="12.75"/>
  <cols>
    <col min="1" max="1" width="4.75390625" style="2" customWidth="1"/>
    <col min="2" max="2" width="4.75390625" style="3" customWidth="1"/>
    <col min="3" max="3" width="8.25390625" style="3" customWidth="1"/>
    <col min="4" max="4" width="6.25390625" style="3" customWidth="1"/>
    <col min="5" max="5" width="4.75390625" style="3" customWidth="1"/>
    <col min="6" max="6" width="57.625" style="4" customWidth="1"/>
    <col min="7" max="7" width="14.875" style="4" customWidth="1"/>
    <col min="8" max="9" width="13.25390625" style="4" customWidth="1"/>
    <col min="10" max="10" width="14.875" style="4" customWidth="1"/>
    <col min="11" max="12" width="2.75390625" style="4" customWidth="1"/>
    <col min="13" max="13" width="8.875" style="2" customWidth="1"/>
    <col min="14" max="16384" width="9.125" style="2" customWidth="1"/>
  </cols>
  <sheetData>
    <row r="1" spans="6:10" ht="15">
      <c r="F1" s="267" t="s">
        <v>14</v>
      </c>
      <c r="G1" s="267"/>
      <c r="H1" s="267"/>
      <c r="I1" s="267"/>
      <c r="J1" s="279"/>
    </row>
    <row r="2" spans="6:10" ht="18">
      <c r="F2" s="269" t="str">
        <f>Dane!B1</f>
        <v>do Uchwały Nr XIX/124/2004</v>
      </c>
      <c r="G2" s="269"/>
      <c r="H2" s="269"/>
      <c r="I2" s="269"/>
      <c r="J2" s="270"/>
    </row>
    <row r="3" spans="6:10" ht="18.75">
      <c r="F3" s="271" t="s">
        <v>15</v>
      </c>
      <c r="G3" s="259"/>
      <c r="H3" s="259"/>
      <c r="I3" s="259"/>
      <c r="J3" s="259"/>
    </row>
    <row r="4" spans="6:10" ht="15">
      <c r="F4" s="272" t="str">
        <f>Dane!B2</f>
        <v>z dnia 30 września 2004 roku</v>
      </c>
      <c r="G4" s="272"/>
      <c r="H4" s="272"/>
      <c r="I4" s="272"/>
      <c r="J4" s="268"/>
    </row>
    <row r="5" spans="3:9" ht="23.25">
      <c r="C5" s="273" t="s">
        <v>119</v>
      </c>
      <c r="D5" s="255"/>
      <c r="E5" s="255"/>
      <c r="F5" s="255"/>
      <c r="G5" s="255"/>
      <c r="H5" s="255"/>
      <c r="I5" s="255"/>
    </row>
    <row r="6" spans="2:12" s="7" customFormat="1" ht="28.5">
      <c r="B6" s="264" t="s">
        <v>1</v>
      </c>
      <c r="C6" s="265"/>
      <c r="D6" s="265"/>
      <c r="E6" s="266"/>
      <c r="F6" s="178" t="s">
        <v>2</v>
      </c>
      <c r="G6" s="8" t="s">
        <v>40</v>
      </c>
      <c r="H6" s="8" t="s">
        <v>9</v>
      </c>
      <c r="I6" s="8" t="s">
        <v>10</v>
      </c>
      <c r="J6" s="9" t="s">
        <v>70</v>
      </c>
      <c r="K6" s="10"/>
      <c r="L6" s="10"/>
    </row>
    <row r="7" spans="2:12" s="7" customFormat="1" ht="19.5" thickBot="1">
      <c r="B7" s="11" t="s">
        <v>3</v>
      </c>
      <c r="C7" s="11" t="s">
        <v>8</v>
      </c>
      <c r="D7" s="11" t="s">
        <v>7</v>
      </c>
      <c r="E7" s="11" t="s">
        <v>11</v>
      </c>
      <c r="F7" s="179" t="s">
        <v>6</v>
      </c>
      <c r="G7" s="12">
        <f>'Załacznik Nr 2'!J8</f>
        <v>21670947</v>
      </c>
      <c r="H7" s="12">
        <f>SUM(H9:H35)</f>
        <v>490000</v>
      </c>
      <c r="I7" s="12">
        <f>SUM(I9:I35)</f>
        <v>490000</v>
      </c>
      <c r="J7" s="13">
        <f>SUM(G7-H7+I7)</f>
        <v>21670947</v>
      </c>
      <c r="K7" s="10"/>
      <c r="L7" s="10"/>
    </row>
    <row r="8" spans="2:12" s="7" customFormat="1" ht="21" thickTop="1">
      <c r="B8" s="277" t="s">
        <v>23</v>
      </c>
      <c r="C8" s="278"/>
      <c r="D8" s="278"/>
      <c r="E8" s="278"/>
      <c r="F8" s="278"/>
      <c r="G8" s="14"/>
      <c r="H8" s="14"/>
      <c r="I8" s="15"/>
      <c r="J8" s="16"/>
      <c r="K8" s="10"/>
      <c r="L8" s="10"/>
    </row>
    <row r="9" spans="2:12" s="7" customFormat="1" ht="24">
      <c r="B9" s="22">
        <v>801</v>
      </c>
      <c r="C9" s="22">
        <v>80101</v>
      </c>
      <c r="D9" s="22">
        <v>6050</v>
      </c>
      <c r="E9" s="18"/>
      <c r="F9" s="19" t="s">
        <v>181</v>
      </c>
      <c r="G9" s="20">
        <v>712736</v>
      </c>
      <c r="H9" s="20">
        <v>200000</v>
      </c>
      <c r="I9" s="20"/>
      <c r="J9" s="21">
        <f aca="true" t="shared" si="0" ref="J9:J14">SUM(G9-H9+I9)</f>
        <v>512736</v>
      </c>
      <c r="K9" s="10"/>
      <c r="L9" s="10"/>
    </row>
    <row r="10" spans="2:12" s="7" customFormat="1" ht="24">
      <c r="B10" s="172">
        <v>801</v>
      </c>
      <c r="C10" s="172">
        <v>80101</v>
      </c>
      <c r="D10" s="171">
        <v>6060</v>
      </c>
      <c r="E10" s="173"/>
      <c r="F10" s="19" t="s">
        <v>182</v>
      </c>
      <c r="G10" s="20">
        <v>280000</v>
      </c>
      <c r="H10" s="20">
        <v>280000</v>
      </c>
      <c r="I10" s="20"/>
      <c r="J10" s="21">
        <f t="shared" si="0"/>
        <v>0</v>
      </c>
      <c r="K10" s="10"/>
      <c r="L10" s="10"/>
    </row>
    <row r="11" spans="2:12" s="7" customFormat="1" ht="24">
      <c r="B11" s="22">
        <v>801</v>
      </c>
      <c r="C11" s="22">
        <v>80110</v>
      </c>
      <c r="D11" s="22">
        <v>6050</v>
      </c>
      <c r="E11" s="18"/>
      <c r="F11" s="19" t="s">
        <v>183</v>
      </c>
      <c r="G11" s="20"/>
      <c r="H11" s="20"/>
      <c r="I11" s="20">
        <v>200000</v>
      </c>
      <c r="J11" s="21">
        <f t="shared" si="0"/>
        <v>200000</v>
      </c>
      <c r="K11" s="10"/>
      <c r="L11" s="10"/>
    </row>
    <row r="12" spans="2:14" s="7" customFormat="1" ht="24">
      <c r="B12" s="22">
        <v>801</v>
      </c>
      <c r="C12" s="22">
        <v>80110</v>
      </c>
      <c r="D12" s="22">
        <v>6060</v>
      </c>
      <c r="E12" s="18"/>
      <c r="F12" s="19" t="s">
        <v>184</v>
      </c>
      <c r="G12" s="20"/>
      <c r="H12" s="20"/>
      <c r="I12" s="20">
        <v>280000</v>
      </c>
      <c r="J12" s="21">
        <f t="shared" si="0"/>
        <v>280000</v>
      </c>
      <c r="K12" s="10"/>
      <c r="L12" s="10"/>
      <c r="N12" s="66"/>
    </row>
    <row r="13" spans="2:12" s="7" customFormat="1" ht="24">
      <c r="B13" s="17">
        <v>900</v>
      </c>
      <c r="C13" s="17">
        <v>90003</v>
      </c>
      <c r="D13" s="22">
        <v>4210</v>
      </c>
      <c r="E13" s="18"/>
      <c r="F13" s="19" t="s">
        <v>172</v>
      </c>
      <c r="G13" s="20">
        <v>30000</v>
      </c>
      <c r="H13" s="20">
        <v>10000</v>
      </c>
      <c r="I13" s="20"/>
      <c r="J13" s="21">
        <f t="shared" si="0"/>
        <v>20000</v>
      </c>
      <c r="K13" s="10"/>
      <c r="L13" s="10"/>
    </row>
    <row r="14" spans="2:12" s="7" customFormat="1" ht="24">
      <c r="B14" s="22">
        <v>900</v>
      </c>
      <c r="C14" s="22">
        <v>90003</v>
      </c>
      <c r="D14" s="22">
        <v>4300</v>
      </c>
      <c r="E14" s="18"/>
      <c r="F14" s="19" t="s">
        <v>171</v>
      </c>
      <c r="G14" s="20">
        <v>90000</v>
      </c>
      <c r="H14" s="20"/>
      <c r="I14" s="20">
        <v>10000</v>
      </c>
      <c r="J14" s="21">
        <f t="shared" si="0"/>
        <v>100000</v>
      </c>
      <c r="K14" s="10"/>
      <c r="L14" s="10"/>
    </row>
    <row r="15" spans="2:13" s="7" customFormat="1" ht="15">
      <c r="B15" s="17"/>
      <c r="C15" s="17"/>
      <c r="D15" s="22"/>
      <c r="E15" s="18"/>
      <c r="F15" s="19"/>
      <c r="G15" s="20"/>
      <c r="H15" s="20"/>
      <c r="I15" s="20"/>
      <c r="J15" s="21">
        <f aca="true" t="shared" si="1" ref="J15:J24">SUM(G15-H15+I15)</f>
        <v>0</v>
      </c>
      <c r="K15" s="10"/>
      <c r="L15" s="10"/>
      <c r="M15" s="66"/>
    </row>
    <row r="16" spans="2:14" s="7" customFormat="1" ht="15">
      <c r="B16" s="17"/>
      <c r="C16" s="17"/>
      <c r="D16" s="22"/>
      <c r="E16" s="18"/>
      <c r="F16" s="19"/>
      <c r="G16" s="21"/>
      <c r="H16" s="21"/>
      <c r="I16" s="20"/>
      <c r="J16" s="21">
        <f t="shared" si="1"/>
        <v>0</v>
      </c>
      <c r="K16" s="10"/>
      <c r="L16" s="10"/>
      <c r="M16" s="184"/>
      <c r="N16" s="66"/>
    </row>
    <row r="17" spans="2:14" s="7" customFormat="1" ht="15">
      <c r="B17" s="17"/>
      <c r="C17" s="17"/>
      <c r="D17" s="22"/>
      <c r="E17" s="18"/>
      <c r="F17" s="19"/>
      <c r="G17" s="20"/>
      <c r="H17" s="20"/>
      <c r="I17" s="20"/>
      <c r="J17" s="21">
        <f t="shared" si="1"/>
        <v>0</v>
      </c>
      <c r="K17" s="10"/>
      <c r="L17" s="10"/>
      <c r="M17" s="184"/>
      <c r="N17" s="66"/>
    </row>
    <row r="18" spans="2:12" s="7" customFormat="1" ht="15">
      <c r="B18" s="17"/>
      <c r="C18" s="17"/>
      <c r="D18" s="22"/>
      <c r="E18" s="18"/>
      <c r="F18" s="19"/>
      <c r="G18" s="21"/>
      <c r="H18" s="21"/>
      <c r="I18" s="20"/>
      <c r="J18" s="21">
        <f t="shared" si="1"/>
        <v>0</v>
      </c>
      <c r="K18" s="10"/>
      <c r="L18" s="10"/>
    </row>
    <row r="19" spans="2:12" s="7" customFormat="1" ht="15">
      <c r="B19" s="22"/>
      <c r="C19" s="22"/>
      <c r="D19" s="22"/>
      <c r="E19" s="18"/>
      <c r="F19" s="19"/>
      <c r="G19" s="20"/>
      <c r="H19" s="20"/>
      <c r="I19" s="20"/>
      <c r="J19" s="21">
        <f t="shared" si="1"/>
        <v>0</v>
      </c>
      <c r="K19" s="10"/>
      <c r="L19" s="10"/>
    </row>
    <row r="20" spans="2:12" s="7" customFormat="1" ht="15">
      <c r="B20" s="22"/>
      <c r="C20" s="22"/>
      <c r="D20" s="22"/>
      <c r="E20" s="18"/>
      <c r="F20" s="19"/>
      <c r="G20" s="20"/>
      <c r="H20" s="20"/>
      <c r="I20" s="20"/>
      <c r="J20" s="21">
        <f t="shared" si="1"/>
        <v>0</v>
      </c>
      <c r="K20" s="10"/>
      <c r="L20" s="10"/>
    </row>
    <row r="21" spans="2:12" s="7" customFormat="1" ht="15">
      <c r="B21" s="22"/>
      <c r="C21" s="22"/>
      <c r="D21" s="22"/>
      <c r="E21" s="18"/>
      <c r="F21" s="19"/>
      <c r="G21" s="20"/>
      <c r="H21" s="20"/>
      <c r="I21" s="20"/>
      <c r="J21" s="21">
        <f t="shared" si="1"/>
        <v>0</v>
      </c>
      <c r="K21" s="10"/>
      <c r="L21" s="10"/>
    </row>
    <row r="22" spans="2:12" s="7" customFormat="1" ht="15">
      <c r="B22" s="22"/>
      <c r="C22" s="22"/>
      <c r="D22" s="22"/>
      <c r="E22" s="18"/>
      <c r="F22" s="19"/>
      <c r="G22" s="20"/>
      <c r="H22" s="20"/>
      <c r="I22" s="20"/>
      <c r="J22" s="21">
        <f t="shared" si="1"/>
        <v>0</v>
      </c>
      <c r="K22" s="10"/>
      <c r="L22" s="10"/>
    </row>
    <row r="23" spans="2:12" s="7" customFormat="1" ht="15">
      <c r="B23" s="22"/>
      <c r="C23" s="22"/>
      <c r="D23" s="22"/>
      <c r="E23" s="18"/>
      <c r="F23" s="19"/>
      <c r="G23" s="20"/>
      <c r="H23" s="20"/>
      <c r="I23" s="20"/>
      <c r="J23" s="21">
        <f t="shared" si="1"/>
        <v>0</v>
      </c>
      <c r="K23" s="10"/>
      <c r="L23" s="10"/>
    </row>
    <row r="24" spans="2:12" s="7" customFormat="1" ht="15">
      <c r="B24" s="22"/>
      <c r="C24" s="22"/>
      <c r="D24" s="22"/>
      <c r="E24" s="18"/>
      <c r="F24" s="19"/>
      <c r="G24" s="20"/>
      <c r="H24" s="20"/>
      <c r="I24" s="20"/>
      <c r="J24" s="21">
        <f t="shared" si="1"/>
        <v>0</v>
      </c>
      <c r="K24" s="10"/>
      <c r="L24" s="10"/>
    </row>
    <row r="25" spans="2:12" s="7" customFormat="1" ht="15">
      <c r="B25" s="22"/>
      <c r="C25" s="22"/>
      <c r="D25" s="22"/>
      <c r="E25" s="18"/>
      <c r="F25" s="19"/>
      <c r="G25" s="20"/>
      <c r="H25" s="20"/>
      <c r="I25" s="20"/>
      <c r="J25" s="21">
        <f aca="true" t="shared" si="2" ref="J25:J34">SUM(G25-H25+I25)</f>
        <v>0</v>
      </c>
      <c r="K25" s="10"/>
      <c r="L25" s="10"/>
    </row>
    <row r="26" spans="2:12" s="7" customFormat="1" ht="15">
      <c r="B26" s="22"/>
      <c r="C26" s="22"/>
      <c r="D26" s="22"/>
      <c r="E26" s="18"/>
      <c r="F26" s="19"/>
      <c r="G26" s="20"/>
      <c r="H26" s="20"/>
      <c r="I26" s="20"/>
      <c r="J26" s="21">
        <f t="shared" si="2"/>
        <v>0</v>
      </c>
      <c r="K26" s="10"/>
      <c r="L26" s="10"/>
    </row>
    <row r="27" spans="2:12" s="7" customFormat="1" ht="15">
      <c r="B27" s="22"/>
      <c r="C27" s="22"/>
      <c r="D27" s="22"/>
      <c r="E27" s="18"/>
      <c r="F27" s="19"/>
      <c r="G27" s="20"/>
      <c r="H27" s="20"/>
      <c r="I27" s="20"/>
      <c r="J27" s="21">
        <f t="shared" si="2"/>
        <v>0</v>
      </c>
      <c r="K27" s="10"/>
      <c r="L27" s="10"/>
    </row>
    <row r="28" spans="2:12" s="7" customFormat="1" ht="15">
      <c r="B28" s="22"/>
      <c r="C28" s="22"/>
      <c r="D28" s="22"/>
      <c r="E28" s="18"/>
      <c r="F28" s="19"/>
      <c r="G28" s="20"/>
      <c r="H28" s="20"/>
      <c r="I28" s="20"/>
      <c r="J28" s="21">
        <f t="shared" si="2"/>
        <v>0</v>
      </c>
      <c r="K28" s="10"/>
      <c r="L28" s="10"/>
    </row>
    <row r="29" spans="2:12" s="7" customFormat="1" ht="15">
      <c r="B29" s="22"/>
      <c r="C29" s="22"/>
      <c r="D29" s="22"/>
      <c r="E29" s="18"/>
      <c r="F29" s="19"/>
      <c r="G29" s="20"/>
      <c r="H29" s="20"/>
      <c r="I29" s="20"/>
      <c r="J29" s="21">
        <f t="shared" si="2"/>
        <v>0</v>
      </c>
      <c r="K29" s="10"/>
      <c r="L29" s="10"/>
    </row>
    <row r="30" spans="2:12" s="7" customFormat="1" ht="15">
      <c r="B30" s="22"/>
      <c r="C30" s="22"/>
      <c r="D30" s="22"/>
      <c r="E30" s="18"/>
      <c r="F30" s="19"/>
      <c r="G30" s="20"/>
      <c r="H30" s="20"/>
      <c r="I30" s="20"/>
      <c r="J30" s="21">
        <f t="shared" si="2"/>
        <v>0</v>
      </c>
      <c r="K30" s="10"/>
      <c r="L30" s="10"/>
    </row>
    <row r="31" spans="2:12" s="7" customFormat="1" ht="15">
      <c r="B31" s="22"/>
      <c r="C31" s="22"/>
      <c r="D31" s="22"/>
      <c r="E31" s="18"/>
      <c r="F31" s="19"/>
      <c r="G31" s="20"/>
      <c r="H31" s="20"/>
      <c r="I31" s="20"/>
      <c r="J31" s="21">
        <f t="shared" si="2"/>
        <v>0</v>
      </c>
      <c r="K31" s="10"/>
      <c r="L31" s="10"/>
    </row>
    <row r="32" spans="2:12" s="7" customFormat="1" ht="15">
      <c r="B32" s="22"/>
      <c r="C32" s="22"/>
      <c r="D32" s="22"/>
      <c r="E32" s="18"/>
      <c r="F32" s="19"/>
      <c r="G32" s="20"/>
      <c r="H32" s="20"/>
      <c r="I32" s="20"/>
      <c r="J32" s="21">
        <f t="shared" si="2"/>
        <v>0</v>
      </c>
      <c r="K32" s="10"/>
      <c r="L32" s="10"/>
    </row>
    <row r="33" spans="2:12" s="7" customFormat="1" ht="15">
      <c r="B33" s="22"/>
      <c r="C33" s="22"/>
      <c r="D33" s="22"/>
      <c r="E33" s="18"/>
      <c r="F33" s="19"/>
      <c r="G33" s="20"/>
      <c r="H33" s="20"/>
      <c r="I33" s="20"/>
      <c r="J33" s="21">
        <f t="shared" si="2"/>
        <v>0</v>
      </c>
      <c r="K33" s="10"/>
      <c r="L33" s="10"/>
    </row>
    <row r="34" spans="2:12" s="7" customFormat="1" ht="15">
      <c r="B34" s="22"/>
      <c r="C34" s="22"/>
      <c r="D34" s="22"/>
      <c r="E34" s="18"/>
      <c r="F34" s="19"/>
      <c r="G34" s="20"/>
      <c r="H34" s="20"/>
      <c r="I34" s="20"/>
      <c r="J34" s="21">
        <f t="shared" si="2"/>
        <v>0</v>
      </c>
      <c r="K34" s="10"/>
      <c r="L34" s="10"/>
    </row>
    <row r="35" spans="1:12" s="7" customFormat="1" ht="15">
      <c r="A35" s="2"/>
      <c r="B35" s="22"/>
      <c r="C35" s="22"/>
      <c r="D35" s="22"/>
      <c r="E35" s="18"/>
      <c r="F35" s="19"/>
      <c r="G35" s="20"/>
      <c r="H35" s="20"/>
      <c r="I35" s="20"/>
      <c r="J35" s="21">
        <f>SUM(G35:I35)</f>
        <v>0</v>
      </c>
      <c r="K35" s="10"/>
      <c r="L35" s="10"/>
    </row>
    <row r="36" spans="6:10" ht="18">
      <c r="F36" s="27"/>
      <c r="G36" s="28"/>
      <c r="H36" s="28"/>
      <c r="I36" s="28"/>
      <c r="J36" s="29"/>
    </row>
    <row r="37" spans="6:10" ht="12.75">
      <c r="F37" s="32"/>
      <c r="G37" s="32"/>
      <c r="H37" s="32"/>
      <c r="I37" s="32"/>
      <c r="J37" s="32"/>
    </row>
    <row r="38" spans="6:10" ht="12.75">
      <c r="F38" s="32"/>
      <c r="G38" s="32"/>
      <c r="H38" s="32"/>
      <c r="I38" s="32"/>
      <c r="J38" s="32"/>
    </row>
    <row r="39" spans="6:10" ht="12.75">
      <c r="F39" s="32"/>
      <c r="G39" s="32"/>
      <c r="H39" s="32"/>
      <c r="I39" s="32"/>
      <c r="J39" s="32"/>
    </row>
    <row r="40" spans="6:10" ht="12.75">
      <c r="F40" s="32"/>
      <c r="G40" s="32"/>
      <c r="H40" s="32"/>
      <c r="I40" s="32"/>
      <c r="J40" s="32"/>
    </row>
    <row r="41" spans="6:10" ht="12.75">
      <c r="F41" s="32"/>
      <c r="G41" s="32"/>
      <c r="H41" s="32"/>
      <c r="I41" s="32"/>
      <c r="J41" s="32"/>
    </row>
    <row r="42" spans="6:10" ht="12.75">
      <c r="F42" s="32"/>
      <c r="G42" s="32"/>
      <c r="H42" s="32"/>
      <c r="I42" s="32"/>
      <c r="J42" s="32"/>
    </row>
    <row r="43" spans="6:10" ht="12.75">
      <c r="F43" s="32"/>
      <c r="G43" s="32"/>
      <c r="H43" s="32"/>
      <c r="I43" s="32"/>
      <c r="J43" s="32"/>
    </row>
    <row r="44" spans="6:10" ht="12.75">
      <c r="F44" s="32"/>
      <c r="G44" s="32"/>
      <c r="H44" s="32"/>
      <c r="I44" s="32"/>
      <c r="J44" s="32"/>
    </row>
    <row r="45" spans="6:10" ht="12.75">
      <c r="F45" s="32"/>
      <c r="G45" s="32"/>
      <c r="H45" s="32"/>
      <c r="I45" s="32"/>
      <c r="J45" s="32"/>
    </row>
    <row r="46" spans="6:10" ht="12.75">
      <c r="F46" s="32"/>
      <c r="G46" s="32"/>
      <c r="H46" s="32"/>
      <c r="I46" s="32"/>
      <c r="J46" s="32"/>
    </row>
    <row r="47" spans="6:10" ht="12.75">
      <c r="F47" s="32"/>
      <c r="G47" s="32"/>
      <c r="H47" s="32"/>
      <c r="I47" s="32"/>
      <c r="J47" s="32"/>
    </row>
    <row r="48" spans="6:10" ht="12.75">
      <c r="F48" s="32"/>
      <c r="G48" s="32"/>
      <c r="H48" s="32"/>
      <c r="I48" s="32"/>
      <c r="J48" s="32"/>
    </row>
    <row r="49" spans="6:10" ht="12.75">
      <c r="F49" s="32"/>
      <c r="G49" s="32"/>
      <c r="H49" s="32"/>
      <c r="I49" s="32"/>
      <c r="J49" s="32"/>
    </row>
    <row r="50" spans="6:10" ht="12.75">
      <c r="F50" s="32"/>
      <c r="G50" s="32"/>
      <c r="H50" s="32"/>
      <c r="I50" s="32"/>
      <c r="J50" s="32"/>
    </row>
    <row r="51" spans="6:10" ht="12.75">
      <c r="F51" s="32"/>
      <c r="G51" s="32"/>
      <c r="H51" s="32"/>
      <c r="I51" s="32"/>
      <c r="J51" s="32"/>
    </row>
    <row r="52" spans="6:10" ht="12.75">
      <c r="F52" s="32"/>
      <c r="G52" s="32"/>
      <c r="H52" s="32"/>
      <c r="I52" s="32"/>
      <c r="J52" s="32"/>
    </row>
    <row r="53" spans="6:10" ht="12.75">
      <c r="F53" s="32"/>
      <c r="G53" s="32"/>
      <c r="H53" s="32"/>
      <c r="I53" s="32"/>
      <c r="J53" s="32"/>
    </row>
    <row r="54" spans="6:10" ht="12.75">
      <c r="F54" s="32"/>
      <c r="G54" s="32"/>
      <c r="H54" s="32"/>
      <c r="I54" s="32"/>
      <c r="J54" s="32"/>
    </row>
    <row r="55" spans="6:10" ht="12.75">
      <c r="F55" s="32"/>
      <c r="G55" s="32"/>
      <c r="H55" s="32"/>
      <c r="I55" s="32"/>
      <c r="J55" s="32"/>
    </row>
    <row r="56" spans="6:10" ht="12.75">
      <c r="F56" s="32"/>
      <c r="G56" s="32"/>
      <c r="H56" s="32"/>
      <c r="I56" s="32"/>
      <c r="J56" s="32"/>
    </row>
    <row r="57" spans="6:10" ht="12.75">
      <c r="F57" s="32"/>
      <c r="G57" s="32"/>
      <c r="H57" s="32"/>
      <c r="I57" s="32"/>
      <c r="J57" s="32"/>
    </row>
    <row r="58" spans="6:10" ht="12.75">
      <c r="F58" s="32"/>
      <c r="G58" s="32"/>
      <c r="H58" s="32"/>
      <c r="I58" s="32"/>
      <c r="J58" s="32"/>
    </row>
    <row r="59" spans="6:10" ht="12.75">
      <c r="F59" s="32"/>
      <c r="G59" s="32"/>
      <c r="H59" s="32"/>
      <c r="I59" s="32"/>
      <c r="J59" s="32"/>
    </row>
    <row r="60" spans="6:10" ht="12.75">
      <c r="F60" s="32"/>
      <c r="G60" s="32"/>
      <c r="H60" s="32"/>
      <c r="I60" s="32"/>
      <c r="J60" s="32"/>
    </row>
    <row r="61" spans="6:10" ht="12.75">
      <c r="F61" s="32"/>
      <c r="G61" s="32"/>
      <c r="H61" s="32"/>
      <c r="I61" s="32"/>
      <c r="J61" s="32"/>
    </row>
  </sheetData>
  <mergeCells count="7">
    <mergeCell ref="B8:F8"/>
    <mergeCell ref="F1:J1"/>
    <mergeCell ref="F2:J2"/>
    <mergeCell ref="F4:J4"/>
    <mergeCell ref="C5:I5"/>
    <mergeCell ref="F3:J3"/>
    <mergeCell ref="B6:E6"/>
  </mergeCells>
  <printOptions/>
  <pageMargins left="0" right="0" top="0.3937007874015748" bottom="0.5905511811023623" header="0" footer="0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Sulejowie</dc:creator>
  <cp:keywords/>
  <dc:description/>
  <cp:lastModifiedBy>skarbnik</cp:lastModifiedBy>
  <cp:lastPrinted>2004-09-30T12:09:30Z</cp:lastPrinted>
  <dcterms:created xsi:type="dcterms:W3CDTF">2003-04-04T08:39:30Z</dcterms:created>
  <dcterms:modified xsi:type="dcterms:W3CDTF">2004-10-11T10:07:51Z</dcterms:modified>
  <cp:category/>
  <cp:version/>
  <cp:contentType/>
  <cp:contentStatus/>
</cp:coreProperties>
</file>